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8655" yWindow="60" windowWidth="20145" windowHeight="12735" tabRatio="657"/>
  </bookViews>
  <sheets>
    <sheet name="План закупки_текущий" sheetId="1" r:id="rId1"/>
    <sheet name="Лист1" sheetId="2" r:id="rId2"/>
  </sheets>
  <externalReferences>
    <externalReference r:id="rId3"/>
  </externalReferences>
  <definedNames>
    <definedName name="_xlnm._FilterDatabase" localSheetId="0" hidden="1">'План закупки_текущий'!$A$7:$AZ$37</definedName>
    <definedName name="Z_08C2E202_12A3_47D3_9FFB_98CA1BF6DED4_.wvu.FilterData" localSheetId="0" hidden="1">'План закупки_текущий'!$A$7:$AZ$7</definedName>
    <definedName name="Z_66814CD0_EAFA_400C_B596_536FF5EFFA38_.wvu.FilterData" localSheetId="0" hidden="1">'План закупки_текущий'!$A$7:$AZ$7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закупки_текущий'!$A$7:$AZ$7</definedName>
    <definedName name="Z_6D183BEC_C2CD_41F1_9C7E_530180CF74BE_.wvu.PrintArea" localSheetId="0" hidden="1">'План закупки_текущий'!$A$1:$AZ$7</definedName>
    <definedName name="Z_8D365262_9604_4051_BE40_31812A008633_.wvu.FilterData" localSheetId="0" hidden="1">'План закупки_текущий'!$A$7:$AZ$7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закупки_текущий'!$A$7:$AZ$7</definedName>
    <definedName name="Z_91CCA552_4FF9_4F8A_918F_E90526B3286D_.wvu.PrintArea" localSheetId="0" hidden="1">'План закупки_текущий'!$A$1:$AZ$7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закупки_текущий'!$A$7:$AZ$7</definedName>
    <definedName name="Z_AF533CF8_BCBD_4BCE_89DB_18D6C13C2DDE_.wvu.PrintArea" localSheetId="0" hidden="1">'План закупки_текущий'!$A$1:$AZ$7</definedName>
    <definedName name="_xlnm.Print_Area" localSheetId="0">'План закупки_текущий'!$A$1:$AA$7</definedName>
  </definedNames>
  <calcPr calcId="145621" refMode="R1C1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37" i="1" l="1"/>
  <c r="P37" i="1"/>
  <c r="Q36" i="1"/>
  <c r="P36" i="1"/>
  <c r="Y35" i="1"/>
  <c r="AK35" i="1" s="1"/>
  <c r="AL35" i="1" s="1"/>
  <c r="Q35" i="1"/>
  <c r="O35" i="1"/>
  <c r="Y34" i="1"/>
  <c r="AK34" i="1" s="1"/>
  <c r="AL34" i="1" s="1"/>
  <c r="O34" i="1"/>
  <c r="P34" i="1" s="1"/>
  <c r="Q34" i="1" s="1"/>
  <c r="Y33" i="1"/>
  <c r="AK33" i="1" s="1"/>
  <c r="AL33" i="1" s="1"/>
  <c r="P33" i="1"/>
  <c r="Q33" i="1" s="1"/>
  <c r="O33" i="1"/>
  <c r="Y32" i="1"/>
  <c r="AK32" i="1" s="1"/>
  <c r="AL32" i="1" s="1"/>
  <c r="O32" i="1"/>
  <c r="P32" i="1" s="1"/>
  <c r="Q32" i="1" s="1"/>
  <c r="AL30" i="1" l="1"/>
  <c r="AM30" i="1" s="1"/>
  <c r="X30" i="1"/>
  <c r="Y30" i="1" s="1"/>
  <c r="AL29" i="1"/>
  <c r="AM29" i="1" s="1"/>
  <c r="X29" i="1"/>
  <c r="Y29" i="1" s="1"/>
  <c r="V15" i="1" l="1"/>
  <c r="V14" i="1"/>
</calcChain>
</file>

<file path=xl/sharedStrings.xml><?xml version="1.0" encoding="utf-8"?>
<sst xmlns="http://schemas.openxmlformats.org/spreadsheetml/2006/main" count="623" uniqueCount="217">
  <si>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</si>
  <si>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</si>
  <si>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</si>
  <si>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</si>
  <si>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</si>
  <si>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</si>
  <si>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</si>
  <si>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</si>
  <si>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</si>
  <si>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</si>
  <si>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</si>
  <si>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</si>
  <si>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</si>
  <si>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</si>
  <si>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</si>
  <si>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</si>
  <si>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</si>
  <si>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</si>
  <si>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</si>
  <si>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</si>
  <si>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</si>
  <si>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</si>
  <si>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</si>
  <si>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</si>
  <si>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</si>
  <si>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</si>
  <si>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</si>
  <si>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</si>
  <si>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</si>
  <si>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</si>
  <si>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</si>
  <si>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</si>
  <si>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</si>
  <si>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</si>
  <si>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</si>
  <si>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</si>
  <si>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</si>
  <si>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</si>
  <si>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</si>
  <si>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</si>
  <si>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</si>
  <si>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</si>
  <si>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</si>
  <si>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</si>
  <si>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</si>
  <si>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</si>
  <si>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</si>
  <si>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</si>
  <si>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</si>
  <si>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</si>
  <si>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</si>
  <si>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</si>
  <si>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ГГГГ</t>
  </si>
  <si>
    <t>ГГГГ+1</t>
  </si>
  <si>
    <t>ГГГГ+2</t>
  </si>
  <si>
    <t>ГГГГ+3</t>
  </si>
  <si>
    <t>Услуги</t>
  </si>
  <si>
    <t>69.20.1</t>
  </si>
  <si>
    <t>69.20.10.000</t>
  </si>
  <si>
    <t>Нет</t>
  </si>
  <si>
    <t>Тарифно-балансовое решение</t>
  </si>
  <si>
    <t>Коммерческое предложение</t>
  </si>
  <si>
    <t>ПАО "Россети"</t>
  </si>
  <si>
    <t>Электронная</t>
  </si>
  <si>
    <t>В соответствии с тех.заданием</t>
  </si>
  <si>
    <t>усл.ед.</t>
  </si>
  <si>
    <t>АО "Севкавказэнерго"</t>
  </si>
  <si>
    <t>Оказание услуг по проведению обязательного аудита бухгалтерской (финансовой) отчетности АО "Севкавказэнерго", предусмотренного Федеральным законом от 06.12.2011 № 402-ФЗ «О бухгалтерском учете» за 2020 год</t>
  </si>
  <si>
    <t>План закупки АО "Севкавказэнерго" на 2020 год</t>
  </si>
  <si>
    <t>2020 год</t>
  </si>
  <si>
    <t>Республика Северная Осетия-Алания</t>
  </si>
  <si>
    <t>Оказание информационных и иных услуг</t>
  </si>
  <si>
    <t>63.1</t>
  </si>
  <si>
    <t>63.11.12</t>
  </si>
  <si>
    <t xml:space="preserve">Себестоимость </t>
  </si>
  <si>
    <t>Анализ рынка</t>
  </si>
  <si>
    <t>ЕП</t>
  </si>
  <si>
    <t>Неэлектронная</t>
  </si>
  <si>
    <t>Пролонгация договора от 22.08.2019 № 52/СКЭ</t>
  </si>
  <si>
    <t>ООО "15-й Регион Медиа"</t>
  </si>
  <si>
    <t>Размещение на информационных ресурсах информационного портала "15-й регион" информационных материалов, создание и размещение специальных имиджевых проектов.</t>
  </si>
  <si>
    <t xml:space="preserve">1. Наличие у сайта высокого рейтинга и посещаемости пользователей.
2. Высокий профессионализм журналиста, глубокий, взвешенный подход при подготовке информационных материалов, разноплановая подача информационных материалов.
3. Оперативная подача информационных материалов в соответствии с установленными сроками.
4. Обеспеченность собственным архивом информационных и иных материалов.
</t>
  </si>
  <si>
    <t>31..12.2020</t>
  </si>
  <si>
    <t>73.12.11.000</t>
  </si>
  <si>
    <t>73.12</t>
  </si>
  <si>
    <t>Пролонгация договора от 10.01.2018 № 3</t>
  </si>
  <si>
    <t>ГБУ "Редакция газеты "Слово"</t>
  </si>
  <si>
    <t>Размещение информационных материалов в газете "Слово"</t>
  </si>
  <si>
    <t>1. Наличие у издания высокого рейтинга и широкого охвата целевой аудитории.
2. Высокий профессионализм журналиста, глубокий, взвешенный подход при подготовке информационных материалов, разноплановая подача информационных материалов.
3. Оперативная подача информационных материалов в соответствии с установленными сроками.
4. Обеспеченность собственным архивом информационных и иных материалов.</t>
  </si>
  <si>
    <t>Оказание информационных услуг</t>
  </si>
  <si>
    <t xml:space="preserve">Пролонгация договора от 22.08.2019 № 50/СКЭ </t>
  </si>
  <si>
    <t>ГАУ РСО-Алания "Редакция Республиканской Газеты "Северная Осетия"</t>
  </si>
  <si>
    <t>Размещение информационных материалов, создание и размещение на медийных ресурсах специальных имиджевых проектов</t>
  </si>
  <si>
    <t xml:space="preserve">1. Наличие у издания высокого рейтинга и широкого охвата целевой аудитории.
2. Высокий профессионализм журналиста, глубокий, взвешенный подход при подготовке информационных материалов, разноплановая подача информационных материалов.
3. Оперативная подача информационных материалов в соответствии с установленными сроками.
4. Обеспеченность собственным архивом информационных и иных материалов.
</t>
  </si>
  <si>
    <t xml:space="preserve">Пролонгация договора от 22.08.2019 № 53/СКЭ </t>
  </si>
  <si>
    <t>ООО "Абон"</t>
  </si>
  <si>
    <t>Размещение на информационных ресурсах информационного портала "Абон" информационных материалов, создание и размещение специальных имиджевых проектов.</t>
  </si>
  <si>
    <t>Пролонгация договора от 22.08.2019 № 51</t>
  </si>
  <si>
    <t>ООО "Осетия Ньюс"</t>
  </si>
  <si>
    <t>Размещение на информационных ресурсах информационного портала "Осетия Ньюс" информационных материалов, создание и размещение специальных имиджевых проектов.</t>
  </si>
  <si>
    <t xml:space="preserve">1.Наличие у сайта высокого рейтинга и посещаемости пользователей.
2. Высокий профессионализм журналиста, глубокий, взвешенный подход при подготовке информационных материалов, разноплановая подача информационных материалов.
3. Оперативная подача информационных материалов в соответствии с установленными сроками.
4. Обеспеченность собственным архивом информационных и иных материалов.
</t>
  </si>
  <si>
    <t>Услуги Call - центра (информирование абонентов)</t>
  </si>
  <si>
    <t>82.20</t>
  </si>
  <si>
    <t>82.20.10.000</t>
  </si>
  <si>
    <t>нет</t>
  </si>
  <si>
    <t>Себестоимость</t>
  </si>
  <si>
    <t>ОЗП</t>
  </si>
  <si>
    <t>электронная</t>
  </si>
  <si>
    <t>Оказание услуг по консультированию и информированию потребителей</t>
  </si>
  <si>
    <t>В соответствии с тех. заданием</t>
  </si>
  <si>
    <t>Почтово-телеграфные услуги (разноска квитанций и уведомлений об ограничении)</t>
  </si>
  <si>
    <t>53.10.9</t>
  </si>
  <si>
    <t>53.10.1</t>
  </si>
  <si>
    <t>5.11.1.3</t>
  </si>
  <si>
    <t>ООО "АБР Регион"</t>
  </si>
  <si>
    <t>Оказание услуг по формированию, печати и доставке ЕПД</t>
  </si>
  <si>
    <t>оказание образовательных услуг</t>
  </si>
  <si>
    <t>85.42.9</t>
  </si>
  <si>
    <t>85.42.19</t>
  </si>
  <si>
    <t>расходы из прибыли</t>
  </si>
  <si>
    <t>Предложение участника</t>
  </si>
  <si>
    <t>5.8.1.6.Единного стандарта закупок ПАО "Россети"</t>
  </si>
  <si>
    <t>ООО НПО "Промэнерго""</t>
  </si>
  <si>
    <t>ПАО "МРСК Северного Кавказа"</t>
  </si>
  <si>
    <t>Обслуживание АУПС</t>
  </si>
  <si>
    <t>80.20</t>
  </si>
  <si>
    <t>80.20.1</t>
  </si>
  <si>
    <t>анализ рынка</t>
  </si>
  <si>
    <t>ЗК</t>
  </si>
  <si>
    <t>Огнезащитная обработка деревянных конструкций</t>
  </si>
  <si>
    <t>В соответствии с техническим заданием</t>
  </si>
  <si>
    <t>Специальная оценка условий труда</t>
  </si>
  <si>
    <t>71.20.7</t>
  </si>
  <si>
    <t>71.20.19.130</t>
  </si>
  <si>
    <t>Медосмотр персонала</t>
  </si>
  <si>
    <t>МТРиО-поставка материально-технических ресурсов и оборудования</t>
  </si>
  <si>
    <t xml:space="preserve">Поставка хозяйственных товаров </t>
  </si>
  <si>
    <t>46.44.2</t>
  </si>
  <si>
    <t>46.44</t>
  </si>
  <si>
    <t>а</t>
  </si>
  <si>
    <t>себестоимость</t>
  </si>
  <si>
    <t>01.02.2020г</t>
  </si>
  <si>
    <t>01.03.2020г</t>
  </si>
  <si>
    <t>Согласно ТЗ</t>
  </si>
  <si>
    <t>01.04.2020г</t>
  </si>
  <si>
    <t>30.06.2020г</t>
  </si>
  <si>
    <t xml:space="preserve">Приобретение расходных материалов для типографии </t>
  </si>
  <si>
    <t>18.12.</t>
  </si>
  <si>
    <t>18.1.</t>
  </si>
  <si>
    <t xml:space="preserve">Поставка канцелярских товаров </t>
  </si>
  <si>
    <t>47.62</t>
  </si>
  <si>
    <t xml:space="preserve">Обслуживание кондиционеров </t>
  </si>
  <si>
    <t>45.33</t>
  </si>
  <si>
    <t>45.3</t>
  </si>
  <si>
    <t xml:space="preserve">Услуги типографии  и полиграфии </t>
  </si>
  <si>
    <t>52.47.23</t>
  </si>
  <si>
    <t>18.12.19.190</t>
  </si>
  <si>
    <t>Приобретение расходных материалов для типографии</t>
  </si>
  <si>
    <t xml:space="preserve">Поставка горючесмазочных материалов </t>
  </si>
  <si>
    <t>согласно ТЗ</t>
  </si>
  <si>
    <t>услуги по обслуживанию транспортных средств</t>
  </si>
  <si>
    <t>45.20</t>
  </si>
  <si>
    <t>45.20.1</t>
  </si>
  <si>
    <t>поставка автомобильных шин</t>
  </si>
  <si>
    <t>45.31</t>
  </si>
  <si>
    <t>Услуги по предрейсовому осмотру водителей</t>
  </si>
  <si>
    <t>85.12</t>
  </si>
  <si>
    <t>14.18.150</t>
  </si>
  <si>
    <t>до исполнения, но не позднее 31.12.2020</t>
  </si>
  <si>
    <t>ОСАГО</t>
  </si>
  <si>
    <t>65.12.3</t>
  </si>
  <si>
    <t>65.12.21</t>
  </si>
  <si>
    <t>Страхование от НС и болезней</t>
  </si>
  <si>
    <t>65.12.5</t>
  </si>
  <si>
    <t>65.12.11</t>
  </si>
  <si>
    <t>б</t>
  </si>
  <si>
    <t>-</t>
  </si>
  <si>
    <t>66.11.3</t>
  </si>
  <si>
    <t>Подготовка и проведение внеочередного Общего собрания акционеров Общества</t>
  </si>
  <si>
    <t>66.11.12.120</t>
  </si>
  <si>
    <t>Внереализационные расходы</t>
  </si>
  <si>
    <t>Договор об оказании услуг от 24.06.2019 №2336-19</t>
  </si>
  <si>
    <t>январь 2020 года</t>
  </si>
  <si>
    <t>п.5.10 Единого стандарта закупок ПАО «Россети» (Положения о закупке), утвержденного решением Совета директоров ПАО «Россети» от 14.12.2018 (протокол от 17.12.2018 № 334)</t>
  </si>
  <si>
    <t>Акционерное общество "Регистраторское общество "СТАТУС"</t>
  </si>
  <si>
    <t>7707179242</t>
  </si>
  <si>
    <t>770901001</t>
  </si>
  <si>
    <t>Подготовка и проведение внеочередного Общего собрания акционеров Общества по вопросу "Об увеличении уставного капитала  АО «Севкавказэнерго» путем размещения дополнительных акций».</t>
  </si>
  <si>
    <t>Качественное оказание услуг</t>
  </si>
  <si>
    <t>ИТ</t>
  </si>
  <si>
    <t>Приобретение вычислительной и оргтехники</t>
  </si>
  <si>
    <t>46.51, 46.66, 47.41</t>
  </si>
  <si>
    <t>26.20.16</t>
  </si>
  <si>
    <t xml:space="preserve">Поставка компьютерной техники и оргтехники </t>
  </si>
  <si>
    <t>согласно требованиям технического задания</t>
  </si>
  <si>
    <t>Обслуживание и ремонт оргтехники</t>
  </si>
  <si>
    <t>95.11</t>
  </si>
  <si>
    <t>95.11.10</t>
  </si>
  <si>
    <t>Расходные материалы и ЗИП для оргтехники</t>
  </si>
  <si>
    <t>52.48.13</t>
  </si>
  <si>
    <t>26.20.40.190</t>
  </si>
  <si>
    <t>Поставка расходных материалов для оргтехники</t>
  </si>
  <si>
    <t xml:space="preserve">Услуги по сопровождению ЭПС «Консультант+» </t>
  </si>
  <si>
    <t>62.09</t>
  </si>
  <si>
    <t>63.99.10.190</t>
  </si>
  <si>
    <t>Сопровождение электронного справочника "Консультант+"</t>
  </si>
  <si>
    <t xml:space="preserve">Лицензия ПО "СТЕК Интеграция"
</t>
  </si>
  <si>
    <t>63.11.1</t>
  </si>
  <si>
    <t>п. 5.11.1.3</t>
  </si>
  <si>
    <t>ООО "Стек-ИТ"</t>
  </si>
  <si>
    <t>7604258887</t>
  </si>
  <si>
    <t>ГИС ЖКХ</t>
  </si>
  <si>
    <t>согласно требованиям ТЗ</t>
  </si>
  <si>
    <t>Сопровождение "СТЭК-Энерго"</t>
  </si>
  <si>
    <t>62.02</t>
  </si>
  <si>
    <t>62.02.2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</si>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</sst>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[$-419]mmmm\ yyyy;@"/>
    <numFmt numFmtId="171" formatCode="[$-F400]h:mm:ss\ AM/PM"/>
    <numFmt numFmtId="172" formatCode="0.0"/>
    <numFmt numFmtId="173" formatCode="[$-F419]yyyy\,\ mmmm;@"/>
    <numFmt numFmtId="174" formatCode="_-* #,##0.00[$€-1]_-;\-* #,##0.00[$€-1]_-;_-* &quot;-&quot;??[$€-1]_-"/>
    <numFmt numFmtId="175" formatCode="#,##0.00000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000_р_._-;\-* #,##0.00000_р_._-;_-* &quot;-&quot;???_р_._-;_-@_-"/>
    <numFmt numFmtId="198" formatCode="#,##0.0"/>
  </numFmts>
  <fonts count="1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/>
    <xf numFmtId="171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4" fontId="1" fillId="0" borderId="0"/>
    <xf numFmtId="171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71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1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1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71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4" fontId="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71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71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71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71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71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71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71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71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71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71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1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1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71" fontId="23" fillId="6" borderId="0" applyNumberFormat="0" applyBorder="0" applyAlignment="0" applyProtection="0"/>
    <xf numFmtId="173" fontId="2" fillId="0" borderId="0"/>
    <xf numFmtId="0" fontId="2" fillId="0" borderId="0"/>
    <xf numFmtId="175" fontId="2" fillId="0" borderId="0"/>
    <xf numFmtId="171" fontId="2" fillId="0" borderId="0"/>
    <xf numFmtId="0" fontId="13" fillId="0" borderId="0"/>
    <xf numFmtId="0" fontId="2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5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71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71" fontId="22" fillId="5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71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4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1" fontId="12" fillId="2" borderId="0" applyNumberFormat="0" applyBorder="0" applyAlignment="0" applyProtection="0"/>
    <xf numFmtId="176" fontId="33" fillId="0" borderId="0">
      <protection locked="0"/>
    </xf>
    <xf numFmtId="0" fontId="17" fillId="0" borderId="1" applyBorder="0">
      <alignment horizontal="center" vertical="center" wrapText="1"/>
    </xf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2" fillId="0" borderId="0"/>
    <xf numFmtId="174" fontId="2" fillId="0" borderId="0"/>
    <xf numFmtId="174" fontId="34" fillId="0" borderId="0">
      <protection locked="0"/>
    </xf>
    <xf numFmtId="174" fontId="34" fillId="0" borderId="0">
      <protection locked="0"/>
    </xf>
    <xf numFmtId="174" fontId="33" fillId="0" borderId="13">
      <protection locked="0"/>
    </xf>
    <xf numFmtId="174" fontId="35" fillId="35" borderId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35" fillId="0" borderId="2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1" fillId="0" borderId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4" fillId="57" borderId="23" applyNumberFormat="0" applyProtection="0">
      <alignment horizontal="left" vertical="top" indent="1"/>
    </xf>
    <xf numFmtId="174" fontId="3" fillId="62" borderId="23" applyNumberFormat="0" applyProtection="0">
      <alignment horizontal="left" vertical="center" indent="1"/>
    </xf>
    <xf numFmtId="174" fontId="3" fillId="62" borderId="23" applyNumberFormat="0" applyProtection="0">
      <alignment horizontal="left" vertical="top" indent="1"/>
    </xf>
    <xf numFmtId="174" fontId="3" fillId="58" borderId="23" applyNumberFormat="0" applyProtection="0">
      <alignment horizontal="left" vertical="center" indent="1"/>
    </xf>
    <xf numFmtId="174" fontId="3" fillId="58" borderId="23" applyNumberFormat="0" applyProtection="0">
      <alignment horizontal="left" vertical="top" indent="1"/>
    </xf>
    <xf numFmtId="174" fontId="3" fillId="64" borderId="23" applyNumberFormat="0" applyProtection="0">
      <alignment horizontal="left" vertical="center" indent="1"/>
    </xf>
    <xf numFmtId="174" fontId="3" fillId="64" borderId="23" applyNumberFormat="0" applyProtection="0">
      <alignment horizontal="left" vertical="top" indent="1"/>
    </xf>
    <xf numFmtId="174" fontId="3" fillId="65" borderId="23" applyNumberFormat="0" applyProtection="0">
      <alignment horizontal="left" vertical="center" indent="1"/>
    </xf>
    <xf numFmtId="174" fontId="3" fillId="65" borderId="23" applyNumberFormat="0" applyProtection="0">
      <alignment horizontal="left" vertical="top" indent="1"/>
    </xf>
    <xf numFmtId="174" fontId="13" fillId="0" borderId="0"/>
    <xf numFmtId="174" fontId="56" fillId="66" borderId="23" applyNumberFormat="0" applyProtection="0">
      <alignment horizontal="left" vertical="top" indent="1"/>
    </xf>
    <xf numFmtId="174" fontId="56" fillId="58" borderId="23" applyNumberFormat="0" applyProtection="0">
      <alignment horizontal="left" vertical="top" indent="1"/>
    </xf>
    <xf numFmtId="174" fontId="62" fillId="68" borderId="0"/>
    <xf numFmtId="174" fontId="62" fillId="4" borderId="25">
      <protection locked="0"/>
    </xf>
    <xf numFmtId="174" fontId="62" fillId="68" borderId="0"/>
    <xf numFmtId="174" fontId="64" fillId="69" borderId="0"/>
    <xf numFmtId="174" fontId="64" fillId="70" borderId="0"/>
    <xf numFmtId="174" fontId="64" fillId="71" borderId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68" fillId="0" borderId="0" applyNumberFormat="0" applyFill="0" applyBorder="0" applyAlignment="0" applyProtection="0">
      <alignment vertical="top"/>
      <protection locked="0"/>
    </xf>
    <xf numFmtId="174" fontId="69" fillId="0" borderId="0" applyNumberFormat="0" applyFill="0" applyBorder="0" applyAlignment="0" applyProtection="0">
      <alignment vertical="top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70" fillId="0" borderId="0" applyBorder="0">
      <alignment horizontal="center" vertical="center" wrapText="1"/>
    </xf>
    <xf numFmtId="174" fontId="71" fillId="0" borderId="28" applyBorder="0">
      <alignment horizontal="center" vertical="center" wrapText="1"/>
    </xf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75" fillId="0" borderId="0">
      <alignment horizontal="center" vertical="top" wrapText="1"/>
    </xf>
    <xf numFmtId="174" fontId="76" fillId="0" borderId="0">
      <alignment horizontal="center" vertical="center" wrapText="1"/>
    </xf>
    <xf numFmtId="174" fontId="77" fillId="73" borderId="0" applyFill="0">
      <alignment wrapText="1"/>
    </xf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8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69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17" fillId="0" borderId="1" applyBorder="0">
      <alignment horizontal="center" vertical="center" wrapText="1"/>
    </xf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6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4" fontId="3" fillId="57" borderId="20" applyNumberFormat="0" applyFont="0">
      <alignment shrinkToFit="1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88" fontId="3" fillId="4" borderId="0" applyFont="0" applyBorder="0">
      <alignment horizontal="center" vertical="center" shrinkToFit="1"/>
    </xf>
    <xf numFmtId="167" fontId="89" fillId="0" borderId="0">
      <protection locked="0"/>
    </xf>
    <xf numFmtId="167" fontId="89" fillId="0" borderId="0">
      <protection locked="0"/>
    </xf>
    <xf numFmtId="167" fontId="89" fillId="0" borderId="0">
      <protection locked="0"/>
    </xf>
    <xf numFmtId="174" fontId="75" fillId="0" borderId="0">
      <protection locked="0"/>
    </xf>
    <xf numFmtId="174" fontId="75" fillId="0" borderId="0">
      <protection locked="0"/>
    </xf>
    <xf numFmtId="174" fontId="89" fillId="0" borderId="13">
      <protection locked="0"/>
    </xf>
    <xf numFmtId="174" fontId="2" fillId="36" borderId="0" applyNumberFormat="0" applyBorder="0" applyAlignment="0" applyProtection="0"/>
    <xf numFmtId="174" fontId="90" fillId="75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13" fillId="36" borderId="0" applyNumberFormat="0" applyBorder="0" applyAlignment="0" applyProtection="0"/>
    <xf numFmtId="174" fontId="2" fillId="37" borderId="0" applyNumberFormat="0" applyBorder="0" applyAlignment="0" applyProtection="0"/>
    <xf numFmtId="174" fontId="90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13" fillId="37" borderId="0" applyNumberFormat="0" applyBorder="0" applyAlignment="0" applyProtection="0"/>
    <xf numFmtId="174" fontId="2" fillId="38" borderId="0" applyNumberFormat="0" applyBorder="0" applyAlignment="0" applyProtection="0"/>
    <xf numFmtId="174" fontId="90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13" fillId="38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0" borderId="0" applyNumberFormat="0" applyBorder="0" applyAlignment="0" applyProtection="0"/>
    <xf numFmtId="174" fontId="90" fillId="79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13" fillId="40" borderId="0" applyNumberFormat="0" applyBorder="0" applyAlignment="0" applyProtection="0"/>
    <xf numFmtId="174" fontId="2" fillId="41" borderId="0" applyNumberFormat="0" applyBorder="0" applyAlignment="0" applyProtection="0"/>
    <xf numFmtId="174" fontId="90" fillId="80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13" fillId="41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3" borderId="0" applyNumberFormat="0" applyBorder="0" applyAlignment="0" applyProtection="0"/>
    <xf numFmtId="174" fontId="90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13" fillId="43" borderId="0" applyNumberFormat="0" applyBorder="0" applyAlignment="0" applyProtection="0"/>
    <xf numFmtId="174" fontId="2" fillId="44" borderId="0" applyNumberFormat="0" applyBorder="0" applyAlignment="0" applyProtection="0"/>
    <xf numFmtId="174" fontId="90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13" fillId="44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5" borderId="0" applyNumberFormat="0" applyBorder="0" applyAlignment="0" applyProtection="0"/>
    <xf numFmtId="174" fontId="90" fillId="84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13" fillId="45" borderId="0" applyNumberFormat="0" applyBorder="0" applyAlignment="0" applyProtection="0"/>
    <xf numFmtId="174" fontId="2" fillId="46" borderId="0" applyNumberFormat="0" applyBorder="0" applyAlignment="0" applyProtection="0"/>
    <xf numFmtId="174" fontId="2" fillId="85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3" borderId="0" applyNumberFormat="0" applyBorder="0" applyAlignment="0" applyProtection="0"/>
    <xf numFmtId="174" fontId="2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4" borderId="0" applyNumberFormat="0" applyBorder="0" applyAlignment="0" applyProtection="0"/>
    <xf numFmtId="174" fontId="2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48" borderId="0" applyNumberFormat="0" applyBorder="0" applyAlignment="0" applyProtection="0"/>
    <xf numFmtId="174" fontId="2" fillId="8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4" fontId="74" fillId="0" borderId="0" applyFont="0" applyFill="0" applyBorder="0" applyAlignment="0" applyProtection="0"/>
    <xf numFmtId="0" fontId="3" fillId="0" borderId="0" applyNumberFormat="0" applyFont="0">
      <alignment wrapText="1"/>
    </xf>
    <xf numFmtId="166" fontId="17" fillId="70" borderId="1" applyBorder="0">
      <alignment horizontal="center" vertical="center"/>
    </xf>
    <xf numFmtId="174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6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4" fontId="99" fillId="0" borderId="0"/>
    <xf numFmtId="174" fontId="99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3" fillId="0" borderId="0"/>
    <xf numFmtId="174" fontId="3" fillId="0" borderId="0"/>
    <xf numFmtId="174" fontId="100" fillId="0" borderId="0"/>
    <xf numFmtId="174" fontId="2" fillId="0" borderId="0"/>
    <xf numFmtId="174" fontId="9" fillId="0" borderId="0"/>
    <xf numFmtId="174" fontId="101" fillId="0" borderId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4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4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4" fontId="2" fillId="49" borderId="0" applyNumberFormat="0" applyBorder="0" applyAlignment="0" applyProtection="0"/>
    <xf numFmtId="174" fontId="2" fillId="135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50" borderId="0" applyNumberFormat="0" applyBorder="0" applyAlignment="0" applyProtection="0"/>
    <xf numFmtId="174" fontId="2" fillId="136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1" borderId="0" applyNumberFormat="0" applyBorder="0" applyAlignment="0" applyProtection="0"/>
    <xf numFmtId="174" fontId="2" fillId="137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52" borderId="0" applyNumberFormat="0" applyBorder="0" applyAlignment="0" applyProtection="0"/>
    <xf numFmtId="174" fontId="2" fillId="138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80" fontId="114" fillId="0" borderId="27">
      <protection locked="0"/>
    </xf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7" applyNumberFormat="0" applyFill="0" applyAlignment="0" applyProtection="0"/>
    <xf numFmtId="174" fontId="115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116" fillId="0" borderId="0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4" fontId="2" fillId="54" borderId="15" applyNumberFormat="0" applyAlignment="0" applyProtection="0"/>
    <xf numFmtId="174" fontId="2" fillId="139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0" fontId="3" fillId="0" borderId="0"/>
    <xf numFmtId="174" fontId="123" fillId="0" borderId="0">
      <alignment horizontal="center" vertical="top" wrapText="1"/>
    </xf>
    <xf numFmtId="174" fontId="15" fillId="0" borderId="0">
      <alignment horizontal="center" vertical="center" wrapText="1"/>
    </xf>
    <xf numFmtId="174" fontId="124" fillId="73" borderId="0" applyFill="0">
      <alignment wrapText="1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5" borderId="0" applyNumberFormat="0" applyBorder="0" applyAlignment="0" applyProtection="0"/>
    <xf numFmtId="174" fontId="125" fillId="140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2" fillId="0" borderId="0"/>
    <xf numFmtId="174" fontId="17" fillId="0" borderId="0"/>
    <xf numFmtId="174" fontId="17" fillId="0" borderId="0"/>
    <xf numFmtId="174" fontId="17" fillId="0" borderId="0"/>
    <xf numFmtId="174" fontId="106" fillId="0" borderId="0"/>
    <xf numFmtId="174" fontId="17" fillId="0" borderId="0"/>
    <xf numFmtId="174" fontId="17" fillId="0" borderId="0"/>
    <xf numFmtId="174" fontId="106" fillId="0" borderId="0"/>
    <xf numFmtId="174" fontId="106" fillId="0" borderId="0"/>
    <xf numFmtId="0" fontId="1" fillId="0" borderId="0"/>
    <xf numFmtId="174" fontId="106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14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0" fontId="2" fillId="0" borderId="0"/>
    <xf numFmtId="174" fontId="9" fillId="0" borderId="0"/>
    <xf numFmtId="174" fontId="9" fillId="0" borderId="0"/>
    <xf numFmtId="174" fontId="9" fillId="0" borderId="0"/>
    <xf numFmtId="0" fontId="2" fillId="0" borderId="0"/>
    <xf numFmtId="194" fontId="9" fillId="0" borderId="0"/>
    <xf numFmtId="0" fontId="3" fillId="0" borderId="0"/>
    <xf numFmtId="174" fontId="9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2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7" fillId="0" borderId="0"/>
    <xf numFmtId="174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27" fillId="0" borderId="0"/>
    <xf numFmtId="174" fontId="127" fillId="0" borderId="0"/>
    <xf numFmtId="0" fontId="13" fillId="0" borderId="0"/>
    <xf numFmtId="174" fontId="106" fillId="0" borderId="0"/>
    <xf numFmtId="174" fontId="127" fillId="0" borderId="0"/>
    <xf numFmtId="174" fontId="127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9" fillId="0" borderId="0"/>
    <xf numFmtId="174" fontId="17" fillId="0" borderId="0"/>
    <xf numFmtId="174" fontId="17" fillId="0" borderId="0"/>
    <xf numFmtId="174" fontId="2" fillId="37" borderId="0" applyNumberFormat="0" applyBorder="0" applyAlignment="0" applyProtection="0"/>
    <xf numFmtId="174" fontId="2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6" borderId="21" applyNumberFormat="0" applyFont="0" applyAlignment="0" applyProtection="0"/>
    <xf numFmtId="194" fontId="2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4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2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49" fontId="128" fillId="0" borderId="0">
      <alignment horizontal="center"/>
    </xf>
    <xf numFmtId="166" fontId="2" fillId="0" borderId="0" applyFont="0" applyFill="0" applyBorder="0" applyAlignment="0" applyProtection="0"/>
    <xf numFmtId="184" fontId="106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12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4" fontId="2" fillId="38" borderId="0" applyNumberFormat="0" applyBorder="0" applyAlignment="0" applyProtection="0"/>
    <xf numFmtId="174" fontId="2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67" fontId="89" fillId="0" borderId="0">
      <protection locked="0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39" fillId="54" borderId="15" applyNumberFormat="0" applyAlignment="0" applyProtection="0"/>
    <xf numFmtId="174" fontId="65" fillId="0" borderId="0" applyNumberFormat="0" applyFill="0" applyBorder="0" applyAlignment="0" applyProtection="0"/>
    <xf numFmtId="174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3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4" fontId="106" fillId="0" borderId="0"/>
    <xf numFmtId="0" fontId="9" fillId="0" borderId="0"/>
    <xf numFmtId="174" fontId="106" fillId="0" borderId="0"/>
    <xf numFmtId="174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4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4" fontId="114" fillId="0" borderId="0"/>
    <xf numFmtId="174" fontId="9" fillId="0" borderId="0"/>
    <xf numFmtId="174" fontId="114" fillId="0" borderId="0"/>
    <xf numFmtId="174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27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174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37" fillId="37" borderId="0" applyNumberFormat="0" applyBorder="0" applyAlignment="0" applyProtection="0"/>
    <xf numFmtId="174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48" fillId="0" borderId="19" applyNumberFormat="0" applyFill="0" applyAlignment="0" applyProtection="0"/>
    <xf numFmtId="174" fontId="106" fillId="0" borderId="0"/>
    <xf numFmtId="174" fontId="3" fillId="0" borderId="0"/>
    <xf numFmtId="174" fontId="67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84" fontId="106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2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" fontId="127" fillId="0" borderId="1" applyBorder="0">
      <alignment vertical="center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/>
    <xf numFmtId="0" fontId="131" fillId="0" borderId="0"/>
  </cellStyleXfs>
  <cellXfs count="96">
    <xf numFmtId="0" fontId="0" fillId="0" borderId="0" xfId="0"/>
    <xf numFmtId="0" fontId="132" fillId="0" borderId="0" xfId="0" applyFont="1" applyFill="1" applyAlignment="1" applyProtection="1">
      <alignment horizontal="left" vertical="top"/>
      <protection locked="0"/>
    </xf>
    <xf numFmtId="0" fontId="132" fillId="0" borderId="0" xfId="0" applyFont="1" applyFill="1" applyAlignment="1" applyProtection="1">
      <alignment horizontal="center" vertical="top"/>
      <protection locked="0"/>
    </xf>
    <xf numFmtId="10" fontId="132" fillId="0" borderId="0" xfId="61892" applyNumberFormat="1" applyFont="1" applyFill="1" applyAlignment="1" applyProtection="1">
      <alignment horizontal="center" vertical="top"/>
      <protection locked="0"/>
    </xf>
    <xf numFmtId="4" fontId="133" fillId="0" borderId="0" xfId="0" applyNumberFormat="1" applyFont="1" applyFill="1" applyBorder="1" applyAlignment="1" applyProtection="1">
      <alignment horizontal="right" vertical="center"/>
      <protection locked="0"/>
    </xf>
    <xf numFmtId="0" fontId="132" fillId="0" borderId="0" xfId="0" applyFont="1" applyAlignment="1" applyProtection="1">
      <alignment horizontal="center" vertical="top"/>
      <protection locked="0"/>
    </xf>
    <xf numFmtId="195" fontId="132" fillId="0" borderId="0" xfId="61891" applyNumberFormat="1" applyFont="1" applyAlignment="1" applyProtection="1">
      <alignment horizontal="center" vertical="top"/>
      <protection locked="0"/>
    </xf>
    <xf numFmtId="197" fontId="132" fillId="0" borderId="0" xfId="0" applyNumberFormat="1" applyFont="1" applyAlignment="1" applyProtection="1">
      <alignment horizontal="center" vertical="top"/>
      <protection locked="0"/>
    </xf>
    <xf numFmtId="196" fontId="132" fillId="0" borderId="0" xfId="0" applyNumberFormat="1" applyFont="1" applyFill="1" applyAlignment="1" applyProtection="1">
      <alignment horizontal="center" vertical="top"/>
      <protection locked="0"/>
    </xf>
    <xf numFmtId="166" fontId="132" fillId="0" borderId="0" xfId="61891" applyNumberFormat="1" applyFont="1" applyFill="1" applyAlignment="1" applyProtection="1">
      <alignment horizontal="center" vertical="top"/>
      <protection locked="0"/>
    </xf>
    <xf numFmtId="1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2" fillId="0" borderId="1" xfId="0" applyFont="1" applyFill="1" applyBorder="1" applyAlignment="1" applyProtection="1">
      <alignment horizontal="center" vertical="center" wrapText="1"/>
      <protection locked="0"/>
    </xf>
    <xf numFmtId="0" fontId="132" fillId="0" borderId="1" xfId="0" applyFont="1" applyFill="1" applyBorder="1" applyAlignment="1">
      <alignment horizontal="center" vertical="center" wrapText="1"/>
    </xf>
    <xf numFmtId="0" fontId="132" fillId="143" borderId="1" xfId="0" applyFont="1" applyFill="1" applyBorder="1" applyAlignment="1" applyProtection="1">
      <alignment horizontal="center" vertical="center" wrapText="1"/>
      <protection locked="0"/>
    </xf>
    <xf numFmtId="173" fontId="1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2" fillId="0" borderId="1" xfId="0" applyFont="1" applyFill="1" applyBorder="1" applyAlignment="1" applyProtection="1">
      <alignment horizontal="center" vertical="top"/>
      <protection locked="0"/>
    </xf>
    <xf numFmtId="0" fontId="132" fillId="0" borderId="1" xfId="0" applyFont="1" applyFill="1" applyBorder="1" applyAlignment="1" applyProtection="1">
      <alignment horizontal="center" vertical="top" wrapText="1"/>
      <protection locked="0"/>
    </xf>
    <xf numFmtId="0" fontId="132" fillId="0" borderId="1" xfId="0" applyFont="1" applyFill="1" applyBorder="1" applyAlignment="1" applyProtection="1">
      <alignment horizontal="center" vertical="center"/>
      <protection locked="0"/>
    </xf>
    <xf numFmtId="2" fontId="132" fillId="0" borderId="1" xfId="0" applyNumberFormat="1" applyFont="1" applyFill="1" applyBorder="1" applyAlignment="1" applyProtection="1">
      <alignment horizontal="center" vertical="top"/>
      <protection locked="0"/>
    </xf>
    <xf numFmtId="2" fontId="132" fillId="0" borderId="1" xfId="0" applyNumberFormat="1" applyFont="1" applyFill="1" applyBorder="1" applyAlignment="1" applyProtection="1">
      <alignment horizontal="center" vertical="center"/>
      <protection locked="0"/>
    </xf>
    <xf numFmtId="0" fontId="132" fillId="0" borderId="1" xfId="0" applyFont="1" applyBorder="1" applyAlignment="1" applyProtection="1">
      <alignment horizontal="center" vertical="top" wrapText="1"/>
      <protection locked="0"/>
    </xf>
    <xf numFmtId="0" fontId="132" fillId="0" borderId="1" xfId="0" applyFont="1" applyBorder="1" applyAlignment="1" applyProtection="1">
      <alignment horizontal="center" vertical="top"/>
      <protection locked="0"/>
    </xf>
    <xf numFmtId="14" fontId="132" fillId="0" borderId="1" xfId="0" applyNumberFormat="1" applyFont="1" applyBorder="1" applyAlignment="1" applyProtection="1">
      <alignment horizontal="center" vertical="top"/>
      <protection locked="0"/>
    </xf>
    <xf numFmtId="0" fontId="132" fillId="0" borderId="1" xfId="0" applyFont="1" applyFill="1" applyBorder="1" applyAlignment="1" applyProtection="1">
      <alignment horizontal="left" vertical="top" wrapText="1"/>
      <protection locked="0"/>
    </xf>
    <xf numFmtId="14" fontId="132" fillId="0" borderId="1" xfId="0" applyNumberFormat="1" applyFont="1" applyFill="1" applyBorder="1" applyAlignment="1" applyProtection="1">
      <alignment horizontal="center" vertical="top"/>
      <protection locked="0"/>
    </xf>
    <xf numFmtId="0" fontId="132" fillId="143" borderId="1" xfId="0" applyFont="1" applyFill="1" applyBorder="1" applyAlignment="1" applyProtection="1">
      <alignment horizontal="center" vertical="center"/>
      <protection locked="0"/>
    </xf>
    <xf numFmtId="1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1" xfId="0" applyFont="1" applyFill="1" applyBorder="1" applyAlignment="1">
      <alignment horizontal="center" vertical="center" wrapText="1"/>
    </xf>
    <xf numFmtId="49" fontId="132" fillId="143" borderId="1" xfId="0" applyNumberFormat="1" applyFont="1" applyFill="1" applyBorder="1" applyAlignment="1">
      <alignment horizontal="center" vertical="center" wrapText="1"/>
    </xf>
    <xf numFmtId="4" fontId="132" fillId="143" borderId="1" xfId="0" applyNumberFormat="1" applyFont="1" applyFill="1" applyBorder="1" applyAlignment="1" applyProtection="1">
      <alignment horizontal="center" vertical="center"/>
      <protection locked="0"/>
    </xf>
    <xf numFmtId="14" fontId="132" fillId="143" borderId="1" xfId="0" applyNumberFormat="1" applyFont="1" applyFill="1" applyBorder="1" applyAlignment="1" applyProtection="1">
      <alignment horizontal="center" vertical="center"/>
      <protection locked="0"/>
    </xf>
    <xf numFmtId="0" fontId="132" fillId="143" borderId="1" xfId="0" applyFont="1" applyFill="1" applyBorder="1" applyAlignment="1" applyProtection="1">
      <alignment horizontal="center" vertical="top" wrapText="1"/>
      <protection locked="0"/>
    </xf>
    <xf numFmtId="0" fontId="132" fillId="143" borderId="1" xfId="0" applyFont="1" applyFill="1" applyBorder="1" applyAlignment="1">
      <alignment horizontal="center" vertical="center"/>
    </xf>
    <xf numFmtId="172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1" xfId="0" applyFont="1" applyFill="1" applyBorder="1" applyAlignment="1" applyProtection="1">
      <alignment vertical="center" wrapText="1"/>
      <protection locked="0"/>
    </xf>
    <xf numFmtId="0" fontId="132" fillId="143" borderId="1" xfId="0" applyFont="1" applyFill="1" applyBorder="1" applyAlignment="1" applyProtection="1">
      <alignment horizontal="left" vertical="top" wrapText="1"/>
      <protection locked="0"/>
    </xf>
    <xf numFmtId="0" fontId="132" fillId="143" borderId="1" xfId="0" applyFont="1" applyFill="1" applyBorder="1" applyAlignment="1" applyProtection="1">
      <alignment horizontal="center" vertical="top"/>
      <protection locked="0"/>
    </xf>
    <xf numFmtId="14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Alignment="1" applyProtection="1">
      <alignment horizontal="center" vertical="top"/>
      <protection locked="0"/>
    </xf>
    <xf numFmtId="1" fontId="132" fillId="143" borderId="1" xfId="0" applyNumberFormat="1" applyFont="1" applyFill="1" applyBorder="1" applyAlignment="1">
      <alignment vertical="top" wrapText="1"/>
    </xf>
    <xf numFmtId="0" fontId="132" fillId="143" borderId="1" xfId="0" applyNumberFormat="1" applyFont="1" applyFill="1" applyBorder="1" applyAlignment="1">
      <alignment horizontal="left" vertical="top" wrapText="1"/>
    </xf>
    <xf numFmtId="0" fontId="132" fillId="143" borderId="1" xfId="0" applyNumberFormat="1" applyFont="1" applyFill="1" applyBorder="1" applyAlignment="1">
      <alignment horizontal="center" vertical="center" wrapText="1"/>
    </xf>
    <xf numFmtId="1" fontId="132" fillId="143" borderId="1" xfId="0" applyNumberFormat="1" applyFont="1" applyFill="1" applyBorder="1" applyAlignment="1">
      <alignment horizontal="right" vertical="top" wrapText="1"/>
    </xf>
    <xf numFmtId="2" fontId="132" fillId="143" borderId="1" xfId="0" applyNumberFormat="1" applyFont="1" applyFill="1" applyBorder="1" applyAlignment="1">
      <alignment horizontal="right" vertical="top" wrapText="1"/>
    </xf>
    <xf numFmtId="2" fontId="132" fillId="143" borderId="1" xfId="0" applyNumberFormat="1" applyFont="1" applyFill="1" applyBorder="1" applyAlignment="1">
      <alignment horizontal="center" vertical="center" wrapText="1"/>
    </xf>
    <xf numFmtId="14" fontId="132" fillId="143" borderId="1" xfId="0" applyNumberFormat="1" applyFont="1" applyFill="1" applyBorder="1" applyAlignment="1">
      <alignment horizontal="left" vertical="top" wrapText="1"/>
    </xf>
    <xf numFmtId="2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172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14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3" fillId="0" borderId="1" xfId="0" applyFont="1" applyFill="1" applyBorder="1" applyAlignment="1">
      <alignment horizontal="center" vertical="center" wrapText="1"/>
    </xf>
    <xf numFmtId="0" fontId="133" fillId="143" borderId="1" xfId="0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center" vertical="center"/>
    </xf>
    <xf numFmtId="4" fontId="133" fillId="143" borderId="1" xfId="0" applyNumberFormat="1" applyFont="1" applyFill="1" applyBorder="1" applyAlignment="1">
      <alignment horizontal="center" vertical="center" wrapText="1"/>
    </xf>
    <xf numFmtId="4" fontId="132" fillId="0" borderId="1" xfId="0" applyNumberFormat="1" applyFont="1" applyFill="1" applyBorder="1" applyAlignment="1">
      <alignment horizontal="center" vertical="center"/>
    </xf>
    <xf numFmtId="14" fontId="132" fillId="0" borderId="1" xfId="0" applyNumberFormat="1" applyFont="1" applyFill="1" applyBorder="1" applyAlignment="1">
      <alignment horizontal="center" vertical="center" wrapText="1"/>
    </xf>
    <xf numFmtId="14" fontId="133" fillId="0" borderId="1" xfId="0" applyNumberFormat="1" applyFont="1" applyFill="1" applyBorder="1" applyAlignment="1">
      <alignment horizontal="center" vertical="center" wrapText="1"/>
    </xf>
    <xf numFmtId="14" fontId="132" fillId="0" borderId="1" xfId="0" applyNumberFormat="1" applyFont="1" applyBorder="1" applyAlignment="1">
      <alignment horizontal="center" vertical="center" wrapText="1"/>
    </xf>
    <xf numFmtId="1" fontId="133" fillId="0" borderId="1" xfId="59048" applyNumberFormat="1" applyFont="1" applyFill="1" applyBorder="1" applyAlignment="1" applyProtection="1">
      <alignment horizontal="left" vertical="top" wrapText="1"/>
      <protection locked="0"/>
    </xf>
    <xf numFmtId="198" fontId="132" fillId="143" borderId="1" xfId="0" applyNumberFormat="1" applyFont="1" applyFill="1" applyBorder="1" applyAlignment="1">
      <alignment horizontal="center" vertical="center" wrapText="1"/>
    </xf>
    <xf numFmtId="1" fontId="133" fillId="143" borderId="1" xfId="59048" applyNumberFormat="1" applyFont="1" applyFill="1" applyBorder="1" applyAlignment="1" applyProtection="1">
      <alignment horizontal="left" vertical="center" wrapText="1"/>
      <protection locked="0"/>
    </xf>
    <xf numFmtId="49" fontId="133" fillId="143" borderId="1" xfId="0" applyNumberFormat="1" applyFont="1" applyFill="1" applyBorder="1" applyAlignment="1">
      <alignment horizontal="center" vertical="center" wrapText="1"/>
    </xf>
    <xf numFmtId="14" fontId="133" fillId="143" borderId="1" xfId="0" applyNumberFormat="1" applyFont="1" applyFill="1" applyBorder="1" applyAlignment="1">
      <alignment horizontal="center" vertical="center" wrapText="1"/>
    </xf>
    <xf numFmtId="0" fontId="133" fillId="143" borderId="1" xfId="0" applyFont="1" applyFill="1" applyBorder="1"/>
    <xf numFmtId="1" fontId="133" fillId="143" borderId="1" xfId="0" applyNumberFormat="1" applyFont="1" applyFill="1" applyBorder="1" applyAlignment="1" applyProtection="1">
      <alignment horizontal="center" vertical="center"/>
    </xf>
    <xf numFmtId="49" fontId="133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3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3" fillId="143" borderId="36" xfId="59048" applyNumberFormat="1" applyFont="1" applyFill="1" applyBorder="1" applyAlignment="1" applyProtection="1">
      <alignment horizontal="center" vertical="top" wrapText="1"/>
      <protection locked="0"/>
    </xf>
    <xf numFmtId="4" fontId="133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3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7" xfId="59048" applyNumberFormat="1" applyFont="1" applyFill="1" applyBorder="1" applyAlignment="1" applyProtection="1">
      <alignment horizontal="center" vertical="center" wrapText="1"/>
      <protection locked="0"/>
    </xf>
    <xf numFmtId="170" fontId="133" fillId="143" borderId="1" xfId="59048" applyNumberFormat="1" applyFont="1" applyFill="1" applyBorder="1" applyAlignment="1" applyProtection="1">
      <alignment horizontal="center" vertical="top" wrapText="1"/>
      <protection locked="0"/>
    </xf>
    <xf numFmtId="49" fontId="133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3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3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3" fillId="143" borderId="31" xfId="0" applyNumberFormat="1" applyFont="1" applyFill="1" applyBorder="1" applyAlignment="1" applyProtection="1">
      <alignment horizontal="center" vertical="top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3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3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3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3" fillId="143" borderId="31" xfId="59048" applyNumberFormat="1" applyFont="1" applyFill="1" applyBorder="1" applyAlignment="1" applyProtection="1">
      <alignment horizontal="center" vertical="top" wrapText="1"/>
      <protection locked="0"/>
    </xf>
    <xf numFmtId="187" fontId="133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3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3" fillId="143" borderId="31" xfId="0" applyNumberFormat="1" applyFont="1" applyFill="1" applyBorder="1" applyAlignment="1" applyProtection="1">
      <alignment horizontal="center" vertical="top" wrapText="1"/>
      <protection locked="0"/>
    </xf>
    <xf numFmtId="49" fontId="133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3" fillId="143" borderId="32" xfId="59048" applyNumberFormat="1" applyFont="1" applyFill="1" applyBorder="1" applyAlignment="1" applyProtection="1">
      <alignment horizontal="center" vertical="top" wrapText="1"/>
      <protection locked="0"/>
    </xf>
    <xf numFmtId="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1" xfId="59048" applyNumberFormat="1" applyFont="1" applyFill="1" applyBorder="1" applyAlignment="1" applyProtection="1">
      <alignment horizontal="center" vertical="top" wrapText="1"/>
      <protection locked="0"/>
    </xf>
    <xf numFmtId="185" fontId="133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3" fillId="143" borderId="32" xfId="28" applyNumberFormat="1" applyFont="1" applyFill="1" applyBorder="1" applyAlignment="1" applyProtection="1">
      <alignment horizontal="center" vertical="top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top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/work/&#1041;&#1055;/&#1041;&#1055;%202020/&#1050;&#1048;&#1058;&#1040;&#1057;&#1059;%20&#1055;&#1088;&#1080;&#1083;&#1086;&#1078;&#1077;&#1085;&#1080;&#1077;_1_(&#1041;&#1102;&#1076;&#1078;&#1077;&#1090;&#1099;_&#1062;&#1060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19"/>
      <sheetName val="ЦФО ожид. 2019"/>
      <sheetName val="ЦФО 20-24"/>
      <sheetName val="ЦФОпрог"/>
      <sheetName val="Маржа"/>
      <sheetName val="проф.службы"/>
    </sheetNames>
    <sheetDataSet>
      <sheetData sheetId="0" refreshError="1"/>
      <sheetData sheetId="1" refreshError="1"/>
      <sheetData sheetId="2" refreshError="1">
        <row r="444">
          <cell r="EJ444">
            <v>524.55999999999995</v>
          </cell>
          <cell r="GR444">
            <v>1000</v>
          </cell>
        </row>
        <row r="446">
          <cell r="GR446">
            <v>557.12</v>
          </cell>
        </row>
        <row r="452">
          <cell r="GR452">
            <v>792.72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AZ37"/>
  <sheetViews>
    <sheetView tabSelected="1" zoomScale="55" zoomScaleNormal="55" workbookViewId="0">
      <pane ySplit="7" topLeftCell="A8" activePane="bottomLeft" state="frozen"/>
      <selection pane="bottomLeft" activeCell="G8" sqref="G8"/>
    </sheetView>
  </sheetViews>
  <sheetFormatPr defaultColWidth="9.140625" defaultRowHeight="109.5" customHeight="1"/>
  <cols>
    <col min="1" max="1" width="16.85546875" style="2" customWidth="1"/>
    <col min="2" max="2" width="14.85546875" style="2" customWidth="1"/>
    <col min="3" max="3" width="16.5703125" style="2" customWidth="1"/>
    <col min="4" max="4" width="19.42578125" style="2" customWidth="1"/>
    <col min="5" max="5" width="18.7109375" style="2" customWidth="1"/>
    <col min="6" max="6" width="12.28515625" style="2" customWidth="1"/>
    <col min="7" max="7" width="38" style="2" customWidth="1"/>
    <col min="8" max="8" width="17.140625" style="2" customWidth="1"/>
    <col min="9" max="9" width="23.28515625" style="2" customWidth="1"/>
    <col min="10" max="10" width="23.5703125" style="2" customWidth="1"/>
    <col min="11" max="11" width="21" style="2" customWidth="1"/>
    <col min="12" max="12" width="23.5703125" style="2" customWidth="1"/>
    <col min="13" max="13" width="18.85546875" style="2" customWidth="1"/>
    <col min="14" max="14" width="23.42578125" style="2" customWidth="1"/>
    <col min="15" max="15" width="18.85546875" style="2" customWidth="1"/>
    <col min="16" max="16" width="20.42578125" style="2" customWidth="1"/>
    <col min="17" max="17" width="37.140625" style="2" customWidth="1"/>
    <col min="18" max="18" width="18" style="2" customWidth="1"/>
    <col min="19" max="19" width="17" style="2" customWidth="1"/>
    <col min="20" max="20" width="17.28515625" style="2" customWidth="1"/>
    <col min="21" max="21" width="23.7109375" style="5" customWidth="1"/>
    <col min="22" max="22" width="26.85546875" style="5" customWidth="1"/>
    <col min="23" max="23" width="26.42578125" style="5" customWidth="1"/>
    <col min="24" max="24" width="22.85546875" style="5" customWidth="1"/>
    <col min="25" max="25" width="26.28515625" style="5" customWidth="1"/>
    <col min="26" max="26" width="13.7109375" style="5" customWidth="1"/>
    <col min="27" max="27" width="27.5703125" style="5" customWidth="1"/>
    <col min="28" max="28" width="26.140625" style="5" customWidth="1"/>
    <col min="29" max="29" width="24" style="5" customWidth="1"/>
    <col min="30" max="30" width="35.28515625" style="5" customWidth="1"/>
    <col min="31" max="31" width="26.85546875" style="5" customWidth="1"/>
    <col min="32" max="32" width="19.140625" style="5" customWidth="1"/>
    <col min="33" max="33" width="22.42578125" style="5" customWidth="1"/>
    <col min="34" max="34" width="16.28515625" style="5" customWidth="1"/>
    <col min="35" max="35" width="18.140625" style="5" customWidth="1"/>
    <col min="36" max="36" width="19.42578125" style="5" customWidth="1"/>
    <col min="37" max="37" width="27.140625" style="5" customWidth="1"/>
    <col min="38" max="38" width="28.28515625" style="5" customWidth="1"/>
    <col min="39" max="39" width="27.5703125" style="5" customWidth="1"/>
    <col min="40" max="40" width="28.85546875" style="5" customWidth="1"/>
    <col min="41" max="41" width="19" style="5" customWidth="1"/>
    <col min="42" max="42" width="15.28515625" style="5" customWidth="1"/>
    <col min="43" max="43" width="52.5703125" style="2" customWidth="1"/>
    <col min="44" max="44" width="23.140625" style="2" customWidth="1"/>
    <col min="45" max="45" width="14" style="2" customWidth="1"/>
    <col min="46" max="46" width="15" style="2" customWidth="1"/>
    <col min="47" max="48" width="13.5703125" style="2" customWidth="1"/>
    <col min="49" max="49" width="17.28515625" style="2" customWidth="1"/>
    <col min="50" max="51" width="13.85546875" style="2" customWidth="1"/>
    <col min="52" max="52" width="16.5703125" style="2" customWidth="1"/>
    <col min="53" max="53" width="20.42578125" style="2" customWidth="1"/>
    <col min="54" max="16384" width="9.140625" style="2"/>
  </cols>
  <sheetData>
    <row r="1" spans="1:52" ht="27.75" customHeight="1">
      <c r="A1" s="1" t="s">
        <v>68</v>
      </c>
      <c r="J1" s="3"/>
      <c r="K1" s="3"/>
      <c r="L1" s="3"/>
      <c r="P1" s="4"/>
      <c r="V1" s="6"/>
      <c r="W1" s="7"/>
      <c r="AE1" s="2"/>
    </row>
    <row r="2" spans="1:52" ht="27.75" customHeight="1">
      <c r="F2" s="3"/>
      <c r="G2" s="3"/>
      <c r="P2" s="4"/>
      <c r="V2" s="6"/>
      <c r="AW2" s="8"/>
    </row>
    <row r="3" spans="1:52" ht="27.75" customHeight="1">
      <c r="F3" s="9"/>
      <c r="G3" s="9"/>
      <c r="H3" s="9"/>
      <c r="P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52" s="38" customFormat="1" ht="75.75" customHeight="1">
      <c r="A4" s="65" t="s">
        <v>6</v>
      </c>
      <c r="B4" s="65" t="s">
        <v>0</v>
      </c>
      <c r="C4" s="66" t="s">
        <v>2</v>
      </c>
      <c r="D4" s="67"/>
      <c r="E4" s="65" t="s">
        <v>8</v>
      </c>
      <c r="F4" s="65" t="s">
        <v>3</v>
      </c>
      <c r="G4" s="65" t="s">
        <v>4</v>
      </c>
      <c r="H4" s="65" t="s">
        <v>34</v>
      </c>
      <c r="I4" s="65" t="s">
        <v>35</v>
      </c>
      <c r="J4" s="65" t="s">
        <v>33</v>
      </c>
      <c r="K4" s="65" t="s">
        <v>30</v>
      </c>
      <c r="L4" s="65" t="s">
        <v>32</v>
      </c>
      <c r="M4" s="65" t="s">
        <v>10</v>
      </c>
      <c r="N4" s="65" t="s">
        <v>11</v>
      </c>
      <c r="O4" s="68" t="s">
        <v>29</v>
      </c>
      <c r="P4" s="68" t="s">
        <v>28</v>
      </c>
      <c r="Q4" s="69" t="s">
        <v>51</v>
      </c>
      <c r="R4" s="70"/>
      <c r="S4" s="70"/>
      <c r="T4" s="71"/>
      <c r="U4" s="65" t="s">
        <v>9</v>
      </c>
      <c r="V4" s="65" t="s">
        <v>17</v>
      </c>
      <c r="W4" s="65" t="s">
        <v>18</v>
      </c>
      <c r="X4" s="72" t="s">
        <v>47</v>
      </c>
      <c r="Y4" s="72" t="s">
        <v>48</v>
      </c>
      <c r="Z4" s="66" t="s">
        <v>31</v>
      </c>
      <c r="AA4" s="73"/>
      <c r="AB4" s="73"/>
      <c r="AC4" s="67"/>
      <c r="AD4" s="66" t="s">
        <v>7</v>
      </c>
      <c r="AE4" s="73"/>
      <c r="AF4" s="73"/>
      <c r="AG4" s="73"/>
      <c r="AH4" s="73"/>
      <c r="AI4" s="73"/>
      <c r="AJ4" s="73"/>
      <c r="AK4" s="73"/>
      <c r="AL4" s="73"/>
      <c r="AM4" s="67"/>
      <c r="AN4" s="65" t="s">
        <v>1</v>
      </c>
      <c r="AO4" s="65" t="s">
        <v>12</v>
      </c>
      <c r="AP4" s="74" t="s">
        <v>37</v>
      </c>
      <c r="AQ4" s="75"/>
      <c r="AR4" s="75"/>
      <c r="AS4" s="75"/>
      <c r="AT4" s="75"/>
      <c r="AU4" s="75"/>
      <c r="AV4" s="75"/>
      <c r="AW4" s="76"/>
      <c r="AX4" s="77" t="s">
        <v>46</v>
      </c>
      <c r="AY4" s="78"/>
      <c r="AZ4" s="77" t="s">
        <v>46</v>
      </c>
    </row>
    <row r="5" spans="1:52" s="38" customFormat="1" ht="57.75" customHeight="1">
      <c r="A5" s="79"/>
      <c r="B5" s="79"/>
      <c r="C5" s="65" t="s">
        <v>15</v>
      </c>
      <c r="D5" s="65" t="s">
        <v>16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80"/>
      <c r="Q5" s="81"/>
      <c r="R5" s="82"/>
      <c r="S5" s="82"/>
      <c r="T5" s="83"/>
      <c r="U5" s="79"/>
      <c r="V5" s="79"/>
      <c r="W5" s="79"/>
      <c r="X5" s="72"/>
      <c r="Y5" s="72"/>
      <c r="Z5" s="65" t="s">
        <v>36</v>
      </c>
      <c r="AA5" s="65" t="s">
        <v>19</v>
      </c>
      <c r="AB5" s="65" t="s">
        <v>13</v>
      </c>
      <c r="AC5" s="65" t="s">
        <v>14</v>
      </c>
      <c r="AD5" s="65" t="s">
        <v>20</v>
      </c>
      <c r="AE5" s="65" t="s">
        <v>21</v>
      </c>
      <c r="AF5" s="66" t="s">
        <v>22</v>
      </c>
      <c r="AG5" s="67"/>
      <c r="AH5" s="65" t="s">
        <v>23</v>
      </c>
      <c r="AI5" s="66" t="s">
        <v>24</v>
      </c>
      <c r="AJ5" s="67"/>
      <c r="AK5" s="68" t="s">
        <v>25</v>
      </c>
      <c r="AL5" s="65" t="s">
        <v>49</v>
      </c>
      <c r="AM5" s="84" t="s">
        <v>50</v>
      </c>
      <c r="AN5" s="79"/>
      <c r="AO5" s="79"/>
      <c r="AP5" s="77" t="s">
        <v>38</v>
      </c>
      <c r="AQ5" s="77" t="s">
        <v>39</v>
      </c>
      <c r="AR5" s="77" t="s">
        <v>40</v>
      </c>
      <c r="AS5" s="77" t="s">
        <v>41</v>
      </c>
      <c r="AT5" s="77" t="s">
        <v>42</v>
      </c>
      <c r="AU5" s="85" t="s">
        <v>44</v>
      </c>
      <c r="AV5" s="85" t="s">
        <v>45</v>
      </c>
      <c r="AW5" s="77" t="s">
        <v>43</v>
      </c>
      <c r="AX5" s="86"/>
      <c r="AY5" s="87" t="s">
        <v>43</v>
      </c>
      <c r="AZ5" s="86"/>
    </row>
    <row r="6" spans="1:52" s="38" customFormat="1" ht="41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  <c r="Q6" s="90" t="s">
        <v>52</v>
      </c>
      <c r="R6" s="90" t="s">
        <v>53</v>
      </c>
      <c r="S6" s="90" t="s">
        <v>54</v>
      </c>
      <c r="T6" s="90" t="s">
        <v>55</v>
      </c>
      <c r="U6" s="88"/>
      <c r="V6" s="88"/>
      <c r="W6" s="88"/>
      <c r="X6" s="72"/>
      <c r="Y6" s="72"/>
      <c r="Z6" s="88"/>
      <c r="AA6" s="88"/>
      <c r="AB6" s="88"/>
      <c r="AC6" s="88"/>
      <c r="AD6" s="88"/>
      <c r="AE6" s="88"/>
      <c r="AF6" s="91" t="s">
        <v>26</v>
      </c>
      <c r="AG6" s="91" t="s">
        <v>5</v>
      </c>
      <c r="AH6" s="88"/>
      <c r="AI6" s="91" t="s">
        <v>27</v>
      </c>
      <c r="AJ6" s="91" t="s">
        <v>5</v>
      </c>
      <c r="AK6" s="89"/>
      <c r="AL6" s="88"/>
      <c r="AM6" s="92"/>
      <c r="AN6" s="88"/>
      <c r="AO6" s="88"/>
      <c r="AP6" s="93"/>
      <c r="AQ6" s="93"/>
      <c r="AR6" s="93"/>
      <c r="AS6" s="93"/>
      <c r="AT6" s="93"/>
      <c r="AU6" s="94"/>
      <c r="AV6" s="94"/>
      <c r="AW6" s="93"/>
      <c r="AX6" s="93"/>
      <c r="AY6" s="95"/>
      <c r="AZ6" s="93"/>
    </row>
    <row r="7" spans="1:52" s="38" customFormat="1" ht="39.7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6">
        <v>33</v>
      </c>
      <c r="AH7" s="26">
        <v>34</v>
      </c>
      <c r="AI7" s="26">
        <v>35</v>
      </c>
      <c r="AJ7" s="26">
        <v>36</v>
      </c>
      <c r="AK7" s="26">
        <v>37</v>
      </c>
      <c r="AL7" s="26">
        <v>38</v>
      </c>
      <c r="AM7" s="26">
        <v>39</v>
      </c>
      <c r="AN7" s="26">
        <v>40</v>
      </c>
      <c r="AO7" s="26">
        <v>41</v>
      </c>
      <c r="AP7" s="26">
        <v>42</v>
      </c>
      <c r="AQ7" s="26">
        <v>43</v>
      </c>
      <c r="AR7" s="26">
        <v>44</v>
      </c>
      <c r="AS7" s="26">
        <v>45</v>
      </c>
      <c r="AT7" s="26">
        <v>46</v>
      </c>
      <c r="AU7" s="26">
        <v>47</v>
      </c>
      <c r="AV7" s="26">
        <v>48</v>
      </c>
      <c r="AW7" s="26">
        <v>49</v>
      </c>
      <c r="AX7" s="26">
        <v>50</v>
      </c>
      <c r="AY7" s="26">
        <v>51</v>
      </c>
      <c r="AZ7" s="26">
        <v>52</v>
      </c>
    </row>
    <row r="8" spans="1:52" ht="109.5" customHeight="1">
      <c r="A8" s="11">
        <v>8</v>
      </c>
      <c r="B8" s="11">
        <v>1</v>
      </c>
      <c r="C8" s="12" t="s">
        <v>66</v>
      </c>
      <c r="D8" s="10" t="s">
        <v>66</v>
      </c>
      <c r="E8" s="11" t="s">
        <v>56</v>
      </c>
      <c r="F8" s="11">
        <v>1</v>
      </c>
      <c r="G8" s="12" t="s">
        <v>67</v>
      </c>
      <c r="H8" s="11" t="s">
        <v>57</v>
      </c>
      <c r="I8" s="11" t="s">
        <v>58</v>
      </c>
      <c r="J8" s="12"/>
      <c r="K8" s="10"/>
      <c r="L8" s="11" t="s">
        <v>59</v>
      </c>
      <c r="M8" s="11" t="s">
        <v>60</v>
      </c>
      <c r="N8" s="12" t="s">
        <v>61</v>
      </c>
      <c r="O8" s="11">
        <v>180.75</v>
      </c>
      <c r="P8" s="11">
        <v>216.9</v>
      </c>
      <c r="Q8" s="11">
        <v>216.9</v>
      </c>
      <c r="R8" s="10"/>
      <c r="S8" s="11"/>
      <c r="T8" s="11"/>
      <c r="U8" s="12" t="s">
        <v>216</v>
      </c>
      <c r="V8" s="11" t="s">
        <v>62</v>
      </c>
      <c r="W8" s="11" t="s">
        <v>63</v>
      </c>
      <c r="X8" s="30">
        <v>43879</v>
      </c>
      <c r="Y8" s="30">
        <v>43909</v>
      </c>
      <c r="Z8" s="11"/>
      <c r="AA8" s="11"/>
      <c r="AB8" s="12"/>
      <c r="AC8" s="11"/>
      <c r="AD8" s="11" t="s">
        <v>67</v>
      </c>
      <c r="AE8" s="12" t="s">
        <v>64</v>
      </c>
      <c r="AF8" s="10">
        <v>876</v>
      </c>
      <c r="AG8" s="11" t="s">
        <v>65</v>
      </c>
      <c r="AH8" s="11">
        <v>1</v>
      </c>
      <c r="AI8" s="11">
        <v>90</v>
      </c>
      <c r="AJ8" s="13" t="s">
        <v>70</v>
      </c>
      <c r="AK8" s="22">
        <v>44075</v>
      </c>
      <c r="AL8" s="22">
        <v>44105</v>
      </c>
      <c r="AM8" s="22">
        <v>44228</v>
      </c>
      <c r="AN8" s="14" t="s">
        <v>69</v>
      </c>
      <c r="AO8" s="11"/>
      <c r="AP8" s="12"/>
      <c r="AQ8" s="11"/>
      <c r="AR8" s="11"/>
      <c r="AS8" s="12"/>
      <c r="AT8" s="10"/>
      <c r="AU8" s="11"/>
      <c r="AV8" s="11"/>
      <c r="AW8" s="12"/>
      <c r="AX8" s="11"/>
      <c r="AY8" s="11"/>
      <c r="AZ8" s="12"/>
    </row>
    <row r="9" spans="1:52" ht="109.5" customHeight="1">
      <c r="A9" s="15">
        <v>8</v>
      </c>
      <c r="B9" s="15">
        <v>2</v>
      </c>
      <c r="C9" s="12" t="s">
        <v>66</v>
      </c>
      <c r="D9" s="10" t="s">
        <v>66</v>
      </c>
      <c r="E9" s="11" t="s">
        <v>56</v>
      </c>
      <c r="F9" s="11">
        <v>1</v>
      </c>
      <c r="G9" s="16" t="s">
        <v>71</v>
      </c>
      <c r="H9" s="17" t="s">
        <v>72</v>
      </c>
      <c r="I9" s="17" t="s">
        <v>73</v>
      </c>
      <c r="J9" s="15"/>
      <c r="K9" s="15"/>
      <c r="L9" s="15" t="s">
        <v>59</v>
      </c>
      <c r="M9" s="15" t="s">
        <v>74</v>
      </c>
      <c r="N9" s="15" t="s">
        <v>75</v>
      </c>
      <c r="O9" s="18">
        <v>99.5</v>
      </c>
      <c r="P9" s="18">
        <v>119.4</v>
      </c>
      <c r="Q9" s="19">
        <v>119.4</v>
      </c>
      <c r="R9" s="15"/>
      <c r="S9" s="15"/>
      <c r="T9" s="15"/>
      <c r="U9" s="17" t="s">
        <v>76</v>
      </c>
      <c r="V9" s="20" t="s">
        <v>66</v>
      </c>
      <c r="W9" s="21" t="s">
        <v>77</v>
      </c>
      <c r="X9" s="22">
        <v>43831</v>
      </c>
      <c r="Y9" s="22">
        <v>43831</v>
      </c>
      <c r="Z9" s="20" t="s">
        <v>78</v>
      </c>
      <c r="AA9" s="21" t="s">
        <v>79</v>
      </c>
      <c r="AB9" s="21">
        <v>1513057090</v>
      </c>
      <c r="AC9" s="21">
        <v>151301001</v>
      </c>
      <c r="AD9" s="20" t="s">
        <v>80</v>
      </c>
      <c r="AE9" s="23" t="s">
        <v>81</v>
      </c>
      <c r="AF9" s="10">
        <v>876</v>
      </c>
      <c r="AG9" s="11" t="s">
        <v>65</v>
      </c>
      <c r="AH9" s="11">
        <v>1</v>
      </c>
      <c r="AI9" s="11">
        <v>90</v>
      </c>
      <c r="AJ9" s="13" t="s">
        <v>70</v>
      </c>
      <c r="AK9" s="22">
        <v>43831</v>
      </c>
      <c r="AL9" s="22">
        <v>43831</v>
      </c>
      <c r="AM9" s="24" t="s">
        <v>82</v>
      </c>
      <c r="AN9" s="14" t="s">
        <v>69</v>
      </c>
      <c r="AO9" s="21"/>
      <c r="AP9" s="21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ht="109.5" customHeight="1">
      <c r="A10" s="15">
        <v>8</v>
      </c>
      <c r="B10" s="15">
        <v>3</v>
      </c>
      <c r="C10" s="12" t="s">
        <v>66</v>
      </c>
      <c r="D10" s="10" t="s">
        <v>66</v>
      </c>
      <c r="E10" s="11" t="s">
        <v>56</v>
      </c>
      <c r="F10" s="11">
        <v>1</v>
      </c>
      <c r="G10" s="16" t="s">
        <v>71</v>
      </c>
      <c r="H10" s="17" t="s">
        <v>83</v>
      </c>
      <c r="I10" s="17" t="s">
        <v>84</v>
      </c>
      <c r="J10" s="15"/>
      <c r="K10" s="15"/>
      <c r="L10" s="15" t="s">
        <v>59</v>
      </c>
      <c r="M10" s="15" t="s">
        <v>74</v>
      </c>
      <c r="N10" s="15" t="s">
        <v>75</v>
      </c>
      <c r="O10" s="18">
        <v>99.5</v>
      </c>
      <c r="P10" s="18">
        <v>119.4</v>
      </c>
      <c r="Q10" s="19">
        <v>119.4</v>
      </c>
      <c r="R10" s="15"/>
      <c r="S10" s="15"/>
      <c r="T10" s="15"/>
      <c r="U10" s="17" t="s">
        <v>76</v>
      </c>
      <c r="V10" s="20" t="s">
        <v>66</v>
      </c>
      <c r="W10" s="21" t="s">
        <v>77</v>
      </c>
      <c r="X10" s="22">
        <v>43831</v>
      </c>
      <c r="Y10" s="22">
        <v>43831</v>
      </c>
      <c r="Z10" s="20" t="s">
        <v>85</v>
      </c>
      <c r="AA10" s="21" t="s">
        <v>86</v>
      </c>
      <c r="AB10" s="21">
        <v>1504015103</v>
      </c>
      <c r="AC10" s="21">
        <v>151301001</v>
      </c>
      <c r="AD10" s="20" t="s">
        <v>87</v>
      </c>
      <c r="AE10" s="23" t="s">
        <v>88</v>
      </c>
      <c r="AF10" s="10">
        <v>876</v>
      </c>
      <c r="AG10" s="11" t="s">
        <v>65</v>
      </c>
      <c r="AH10" s="11">
        <v>1</v>
      </c>
      <c r="AI10" s="11">
        <v>90</v>
      </c>
      <c r="AJ10" s="13" t="s">
        <v>70</v>
      </c>
      <c r="AK10" s="22">
        <v>43831</v>
      </c>
      <c r="AL10" s="22">
        <v>43831</v>
      </c>
      <c r="AM10" s="24" t="s">
        <v>82</v>
      </c>
      <c r="AN10" s="14" t="s">
        <v>69</v>
      </c>
      <c r="AO10" s="21"/>
      <c r="AP10" s="21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ht="109.5" customHeight="1">
      <c r="A11" s="15">
        <v>8</v>
      </c>
      <c r="B11" s="11">
        <v>4</v>
      </c>
      <c r="C11" s="12" t="s">
        <v>66</v>
      </c>
      <c r="D11" s="10" t="s">
        <v>66</v>
      </c>
      <c r="E11" s="11" t="s">
        <v>56</v>
      </c>
      <c r="F11" s="11">
        <v>1</v>
      </c>
      <c r="G11" s="16" t="s">
        <v>89</v>
      </c>
      <c r="H11" s="17" t="s">
        <v>83</v>
      </c>
      <c r="I11" s="17" t="s">
        <v>84</v>
      </c>
      <c r="J11" s="15"/>
      <c r="K11" s="15"/>
      <c r="L11" s="15" t="s">
        <v>59</v>
      </c>
      <c r="M11" s="15" t="s">
        <v>74</v>
      </c>
      <c r="N11" s="15" t="s">
        <v>75</v>
      </c>
      <c r="O11" s="18">
        <v>99.5</v>
      </c>
      <c r="P11" s="18">
        <v>119.4</v>
      </c>
      <c r="Q11" s="19">
        <v>119.4</v>
      </c>
      <c r="R11" s="15"/>
      <c r="S11" s="15"/>
      <c r="T11" s="15"/>
      <c r="U11" s="17" t="s">
        <v>76</v>
      </c>
      <c r="V11" s="20" t="s">
        <v>66</v>
      </c>
      <c r="W11" s="21" t="s">
        <v>77</v>
      </c>
      <c r="X11" s="22">
        <v>43831</v>
      </c>
      <c r="Y11" s="22">
        <v>43831</v>
      </c>
      <c r="Z11" s="20" t="s">
        <v>90</v>
      </c>
      <c r="AA11" s="20" t="s">
        <v>91</v>
      </c>
      <c r="AB11" s="21">
        <v>1501006809</v>
      </c>
      <c r="AC11" s="21">
        <v>151301001</v>
      </c>
      <c r="AD11" s="20" t="s">
        <v>92</v>
      </c>
      <c r="AE11" s="23" t="s">
        <v>93</v>
      </c>
      <c r="AF11" s="10">
        <v>876</v>
      </c>
      <c r="AG11" s="11" t="s">
        <v>65</v>
      </c>
      <c r="AH11" s="11">
        <v>1</v>
      </c>
      <c r="AI11" s="11">
        <v>90</v>
      </c>
      <c r="AJ11" s="13" t="s">
        <v>70</v>
      </c>
      <c r="AK11" s="22">
        <v>43831</v>
      </c>
      <c r="AL11" s="22">
        <v>43831</v>
      </c>
      <c r="AM11" s="24" t="s">
        <v>82</v>
      </c>
      <c r="AN11" s="14" t="s">
        <v>69</v>
      </c>
      <c r="AO11" s="21"/>
      <c r="AP11" s="21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ht="109.5" customHeight="1">
      <c r="A12" s="15">
        <v>8</v>
      </c>
      <c r="B12" s="15">
        <v>5</v>
      </c>
      <c r="C12" s="12" t="s">
        <v>66</v>
      </c>
      <c r="D12" s="10" t="s">
        <v>66</v>
      </c>
      <c r="E12" s="11" t="s">
        <v>56</v>
      </c>
      <c r="F12" s="11">
        <v>1</v>
      </c>
      <c r="G12" s="16" t="s">
        <v>89</v>
      </c>
      <c r="H12" s="17" t="s">
        <v>72</v>
      </c>
      <c r="I12" s="17" t="s">
        <v>73</v>
      </c>
      <c r="J12" s="15"/>
      <c r="K12" s="15"/>
      <c r="L12" s="15" t="s">
        <v>59</v>
      </c>
      <c r="M12" s="15" t="s">
        <v>74</v>
      </c>
      <c r="N12" s="15" t="s">
        <v>75</v>
      </c>
      <c r="O12" s="18">
        <v>99.5</v>
      </c>
      <c r="P12" s="18">
        <v>119.4</v>
      </c>
      <c r="Q12" s="19">
        <v>119.4</v>
      </c>
      <c r="R12" s="15"/>
      <c r="S12" s="15"/>
      <c r="T12" s="15"/>
      <c r="U12" s="17" t="s">
        <v>76</v>
      </c>
      <c r="V12" s="20" t="s">
        <v>66</v>
      </c>
      <c r="W12" s="21" t="s">
        <v>77</v>
      </c>
      <c r="X12" s="22">
        <v>43831</v>
      </c>
      <c r="Y12" s="22">
        <v>43831</v>
      </c>
      <c r="Z12" s="20" t="s">
        <v>94</v>
      </c>
      <c r="AA12" s="21" t="s">
        <v>95</v>
      </c>
      <c r="AB12" s="21">
        <v>1513057759</v>
      </c>
      <c r="AC12" s="21">
        <v>151301001</v>
      </c>
      <c r="AD12" s="20" t="s">
        <v>96</v>
      </c>
      <c r="AE12" s="23" t="s">
        <v>81</v>
      </c>
      <c r="AF12" s="10">
        <v>876</v>
      </c>
      <c r="AG12" s="11" t="s">
        <v>65</v>
      </c>
      <c r="AH12" s="11">
        <v>1</v>
      </c>
      <c r="AI12" s="11">
        <v>90</v>
      </c>
      <c r="AJ12" s="13" t="s">
        <v>70</v>
      </c>
      <c r="AK12" s="22">
        <v>43831</v>
      </c>
      <c r="AL12" s="22">
        <v>43831</v>
      </c>
      <c r="AM12" s="24" t="s">
        <v>82</v>
      </c>
      <c r="AN12" s="14" t="s">
        <v>69</v>
      </c>
      <c r="AO12" s="21"/>
      <c r="AP12" s="21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09.5" customHeight="1">
      <c r="A13" s="15">
        <v>8</v>
      </c>
      <c r="B13" s="15">
        <v>6</v>
      </c>
      <c r="C13" s="12" t="s">
        <v>66</v>
      </c>
      <c r="D13" s="10" t="s">
        <v>66</v>
      </c>
      <c r="E13" s="11" t="s">
        <v>56</v>
      </c>
      <c r="F13" s="11">
        <v>1</v>
      </c>
      <c r="G13" s="16" t="s">
        <v>71</v>
      </c>
      <c r="H13" s="17" t="s">
        <v>72</v>
      </c>
      <c r="I13" s="17" t="s">
        <v>73</v>
      </c>
      <c r="J13" s="15"/>
      <c r="K13" s="15"/>
      <c r="L13" s="15" t="s">
        <v>59</v>
      </c>
      <c r="M13" s="15" t="s">
        <v>74</v>
      </c>
      <c r="N13" s="15" t="s">
        <v>75</v>
      </c>
      <c r="O13" s="18">
        <v>99.5</v>
      </c>
      <c r="P13" s="18">
        <v>119.4</v>
      </c>
      <c r="Q13" s="19">
        <v>119.4</v>
      </c>
      <c r="R13" s="15"/>
      <c r="S13" s="15"/>
      <c r="T13" s="15"/>
      <c r="U13" s="17" t="s">
        <v>76</v>
      </c>
      <c r="V13" s="20" t="s">
        <v>66</v>
      </c>
      <c r="W13" s="21" t="s">
        <v>77</v>
      </c>
      <c r="X13" s="22">
        <v>43831</v>
      </c>
      <c r="Y13" s="22">
        <v>43831</v>
      </c>
      <c r="Z13" s="20" t="s">
        <v>97</v>
      </c>
      <c r="AA13" s="21" t="s">
        <v>98</v>
      </c>
      <c r="AB13" s="21">
        <v>1513060423</v>
      </c>
      <c r="AC13" s="21">
        <v>151301001</v>
      </c>
      <c r="AD13" s="20" t="s">
        <v>99</v>
      </c>
      <c r="AE13" s="23" t="s">
        <v>100</v>
      </c>
      <c r="AF13" s="10">
        <v>876</v>
      </c>
      <c r="AG13" s="11" t="s">
        <v>65</v>
      </c>
      <c r="AH13" s="11">
        <v>1</v>
      </c>
      <c r="AI13" s="11">
        <v>90</v>
      </c>
      <c r="AJ13" s="13" t="s">
        <v>70</v>
      </c>
      <c r="AK13" s="22">
        <v>43831</v>
      </c>
      <c r="AL13" s="22">
        <v>43831</v>
      </c>
      <c r="AM13" s="24" t="s">
        <v>82</v>
      </c>
      <c r="AN13" s="14" t="s">
        <v>69</v>
      </c>
      <c r="AO13" s="21"/>
      <c r="AP13" s="21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109.5" customHeight="1">
      <c r="A14" s="15">
        <v>8</v>
      </c>
      <c r="B14" s="11">
        <v>7</v>
      </c>
      <c r="C14" s="12" t="s">
        <v>66</v>
      </c>
      <c r="D14" s="10" t="s">
        <v>66</v>
      </c>
      <c r="E14" s="11" t="s">
        <v>56</v>
      </c>
      <c r="F14" s="11">
        <v>1</v>
      </c>
      <c r="G14" s="26" t="s">
        <v>101</v>
      </c>
      <c r="H14" s="27" t="s">
        <v>102</v>
      </c>
      <c r="I14" s="28" t="s">
        <v>103</v>
      </c>
      <c r="J14" s="27">
        <v>2</v>
      </c>
      <c r="K14" s="25"/>
      <c r="L14" s="25" t="s">
        <v>104</v>
      </c>
      <c r="M14" s="64" t="s">
        <v>105</v>
      </c>
      <c r="N14" s="12" t="s">
        <v>61</v>
      </c>
      <c r="O14" s="29">
        <v>6797.1975928674483</v>
      </c>
      <c r="P14" s="29">
        <v>8156.6371114409376</v>
      </c>
      <c r="Q14" s="29">
        <v>8156.6371114409376</v>
      </c>
      <c r="R14" s="29"/>
      <c r="S14" s="29"/>
      <c r="T14" s="29"/>
      <c r="U14" s="25" t="s">
        <v>106</v>
      </c>
      <c r="V14" s="26" t="str">
        <f t="shared" ref="V14:V15" si="0">C14</f>
        <v>АО "Севкавказэнерго"</v>
      </c>
      <c r="W14" s="25" t="s">
        <v>107</v>
      </c>
      <c r="X14" s="30">
        <v>43922</v>
      </c>
      <c r="Y14" s="30">
        <v>43951</v>
      </c>
      <c r="Z14" s="25"/>
      <c r="AA14" s="25"/>
      <c r="AB14" s="25"/>
      <c r="AC14" s="25"/>
      <c r="AD14" s="26" t="s">
        <v>108</v>
      </c>
      <c r="AE14" s="27" t="s">
        <v>109</v>
      </c>
      <c r="AF14" s="10">
        <v>876</v>
      </c>
      <c r="AG14" s="11" t="s">
        <v>65</v>
      </c>
      <c r="AH14" s="11">
        <v>1</v>
      </c>
      <c r="AI14" s="11">
        <v>90</v>
      </c>
      <c r="AJ14" s="13" t="s">
        <v>70</v>
      </c>
      <c r="AK14" s="30">
        <v>43953</v>
      </c>
      <c r="AL14" s="30">
        <v>43953</v>
      </c>
      <c r="AM14" s="30">
        <v>44196</v>
      </c>
      <c r="AN14" s="14" t="s">
        <v>69</v>
      </c>
      <c r="AO14" s="21"/>
      <c r="AP14" s="15"/>
      <c r="AQ14" s="15"/>
      <c r="AR14" s="15"/>
      <c r="AS14" s="15"/>
      <c r="AT14" s="15"/>
      <c r="AU14" s="21"/>
      <c r="AV14" s="15"/>
      <c r="AW14" s="15"/>
      <c r="AX14" s="15"/>
      <c r="AY14" s="15"/>
      <c r="AZ14" s="15"/>
    </row>
    <row r="15" spans="1:52" ht="109.5" customHeight="1">
      <c r="A15" s="15">
        <v>8</v>
      </c>
      <c r="B15" s="15">
        <v>8</v>
      </c>
      <c r="C15" s="12" t="s">
        <v>66</v>
      </c>
      <c r="D15" s="10" t="s">
        <v>66</v>
      </c>
      <c r="E15" s="11" t="s">
        <v>56</v>
      </c>
      <c r="F15" s="11">
        <v>1</v>
      </c>
      <c r="G15" s="26" t="s">
        <v>110</v>
      </c>
      <c r="H15" s="27" t="s">
        <v>111</v>
      </c>
      <c r="I15" s="28" t="s">
        <v>112</v>
      </c>
      <c r="J15" s="27">
        <v>2</v>
      </c>
      <c r="K15" s="25"/>
      <c r="L15" s="25" t="s">
        <v>104</v>
      </c>
      <c r="M15" s="64" t="s">
        <v>105</v>
      </c>
      <c r="N15" s="12" t="s">
        <v>61</v>
      </c>
      <c r="O15" s="29">
        <v>9750.3629999999994</v>
      </c>
      <c r="P15" s="29">
        <v>11700.435599999999</v>
      </c>
      <c r="Q15" s="29">
        <v>11700.435599999999</v>
      </c>
      <c r="R15" s="29"/>
      <c r="S15" s="29"/>
      <c r="T15" s="29"/>
      <c r="U15" s="17" t="s">
        <v>76</v>
      </c>
      <c r="V15" s="26" t="str">
        <f t="shared" si="0"/>
        <v>АО "Севкавказэнерго"</v>
      </c>
      <c r="W15" s="21" t="s">
        <v>77</v>
      </c>
      <c r="X15" s="30">
        <v>43831</v>
      </c>
      <c r="Y15" s="30">
        <v>43861</v>
      </c>
      <c r="Z15" s="25" t="s">
        <v>113</v>
      </c>
      <c r="AA15" s="25" t="s">
        <v>114</v>
      </c>
      <c r="AB15" s="25">
        <v>541031172</v>
      </c>
      <c r="AC15" s="25">
        <v>57201001</v>
      </c>
      <c r="AD15" s="26" t="s">
        <v>115</v>
      </c>
      <c r="AE15" s="27"/>
      <c r="AF15" s="10">
        <v>876</v>
      </c>
      <c r="AG15" s="11" t="s">
        <v>65</v>
      </c>
      <c r="AH15" s="11">
        <v>1</v>
      </c>
      <c r="AI15" s="11">
        <v>90</v>
      </c>
      <c r="AJ15" s="13" t="s">
        <v>70</v>
      </c>
      <c r="AK15" s="30">
        <v>43862</v>
      </c>
      <c r="AL15" s="30">
        <v>43862</v>
      </c>
      <c r="AM15" s="30">
        <v>44196</v>
      </c>
      <c r="AN15" s="14" t="s">
        <v>69</v>
      </c>
      <c r="AO15" s="21"/>
      <c r="AP15" s="15"/>
      <c r="AQ15" s="15"/>
      <c r="AR15" s="15"/>
      <c r="AS15" s="15"/>
      <c r="AT15" s="15"/>
      <c r="AU15" s="21"/>
      <c r="AV15" s="15"/>
      <c r="AW15" s="15"/>
      <c r="AX15" s="15"/>
      <c r="AY15" s="15"/>
      <c r="AZ15" s="15"/>
    </row>
    <row r="16" spans="1:52" s="38" customFormat="1" ht="109.5" customHeight="1">
      <c r="A16" s="26">
        <v>8</v>
      </c>
      <c r="B16" s="15">
        <v>9</v>
      </c>
      <c r="C16" s="12" t="s">
        <v>66</v>
      </c>
      <c r="D16" s="10" t="s">
        <v>66</v>
      </c>
      <c r="E16" s="11" t="s">
        <v>56</v>
      </c>
      <c r="F16" s="11">
        <v>1</v>
      </c>
      <c r="G16" s="31" t="s">
        <v>116</v>
      </c>
      <c r="H16" s="32" t="s">
        <v>117</v>
      </c>
      <c r="I16" s="32" t="s">
        <v>118</v>
      </c>
      <c r="J16" s="13"/>
      <c r="K16" s="31"/>
      <c r="L16" s="31" t="s">
        <v>104</v>
      </c>
      <c r="M16" s="31" t="s">
        <v>119</v>
      </c>
      <c r="N16" s="31" t="s">
        <v>120</v>
      </c>
      <c r="O16" s="33">
        <v>204</v>
      </c>
      <c r="P16" s="33">
        <v>204</v>
      </c>
      <c r="Q16" s="33">
        <v>204</v>
      </c>
      <c r="R16" s="26"/>
      <c r="S16" s="26"/>
      <c r="T16" s="26"/>
      <c r="U16" s="17" t="s">
        <v>76</v>
      </c>
      <c r="V16" s="34" t="s">
        <v>66</v>
      </c>
      <c r="W16" s="21" t="s">
        <v>77</v>
      </c>
      <c r="X16" s="37">
        <v>43922</v>
      </c>
      <c r="Y16" s="37">
        <v>43923</v>
      </c>
      <c r="Z16" s="35" t="s">
        <v>121</v>
      </c>
      <c r="AA16" s="26" t="s">
        <v>122</v>
      </c>
      <c r="AB16" s="26">
        <v>1514005129</v>
      </c>
      <c r="AC16" s="26">
        <v>151401001</v>
      </c>
      <c r="AD16" s="26" t="s">
        <v>116</v>
      </c>
      <c r="AE16" s="26"/>
      <c r="AF16" s="10">
        <v>876</v>
      </c>
      <c r="AG16" s="11" t="s">
        <v>65</v>
      </c>
      <c r="AH16" s="11">
        <v>1</v>
      </c>
      <c r="AI16" s="11">
        <v>90</v>
      </c>
      <c r="AJ16" s="13" t="s">
        <v>70</v>
      </c>
      <c r="AK16" s="37">
        <v>43922</v>
      </c>
      <c r="AL16" s="37">
        <v>43923</v>
      </c>
      <c r="AM16" s="37">
        <v>44012</v>
      </c>
      <c r="AN16" s="14" t="s">
        <v>69</v>
      </c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</row>
    <row r="17" spans="1:52" s="38" customFormat="1" ht="109.5" customHeight="1">
      <c r="A17" s="39">
        <v>3</v>
      </c>
      <c r="B17" s="11">
        <v>10</v>
      </c>
      <c r="C17" s="12" t="s">
        <v>66</v>
      </c>
      <c r="D17" s="10" t="s">
        <v>66</v>
      </c>
      <c r="E17" s="11" t="s">
        <v>56</v>
      </c>
      <c r="F17" s="11">
        <v>1</v>
      </c>
      <c r="G17" s="40" t="s">
        <v>124</v>
      </c>
      <c r="H17" s="41" t="s">
        <v>125</v>
      </c>
      <c r="I17" s="41" t="s">
        <v>126</v>
      </c>
      <c r="J17" s="42"/>
      <c r="K17" s="40"/>
      <c r="L17" s="40"/>
      <c r="M17" s="40" t="s">
        <v>105</v>
      </c>
      <c r="N17" s="40" t="s">
        <v>127</v>
      </c>
      <c r="O17" s="43">
        <v>149.32</v>
      </c>
      <c r="P17" s="43">
        <v>179.184</v>
      </c>
      <c r="Q17" s="44">
        <v>179.184</v>
      </c>
      <c r="R17" s="36"/>
      <c r="S17" s="36"/>
      <c r="T17" s="36"/>
      <c r="U17" s="41" t="s">
        <v>128</v>
      </c>
      <c r="V17" s="40" t="s">
        <v>123</v>
      </c>
      <c r="W17" s="40" t="s">
        <v>107</v>
      </c>
      <c r="X17" s="45">
        <v>43905</v>
      </c>
      <c r="Y17" s="45">
        <v>43936</v>
      </c>
      <c r="Z17" s="40"/>
      <c r="AA17" s="40"/>
      <c r="AB17" s="40"/>
      <c r="AC17" s="40"/>
      <c r="AD17" s="40" t="s">
        <v>129</v>
      </c>
      <c r="AE17" s="40" t="s">
        <v>130</v>
      </c>
      <c r="AF17" s="10">
        <v>876</v>
      </c>
      <c r="AG17" s="11" t="s">
        <v>65</v>
      </c>
      <c r="AH17" s="11">
        <v>1</v>
      </c>
      <c r="AI17" s="11">
        <v>90</v>
      </c>
      <c r="AJ17" s="13" t="s">
        <v>70</v>
      </c>
      <c r="AK17" s="45">
        <v>43962</v>
      </c>
      <c r="AL17" s="45">
        <v>43962</v>
      </c>
      <c r="AM17" s="45">
        <v>44162</v>
      </c>
      <c r="AN17" s="14" t="s">
        <v>69</v>
      </c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</row>
    <row r="18" spans="1:52" s="38" customFormat="1" ht="109.5" customHeight="1">
      <c r="A18" s="39">
        <v>3</v>
      </c>
      <c r="B18" s="15">
        <v>11</v>
      </c>
      <c r="C18" s="12" t="s">
        <v>66</v>
      </c>
      <c r="D18" s="10" t="s">
        <v>66</v>
      </c>
      <c r="E18" s="11" t="s">
        <v>56</v>
      </c>
      <c r="F18" s="11">
        <v>1</v>
      </c>
      <c r="G18" s="40" t="s">
        <v>131</v>
      </c>
      <c r="H18" s="41" t="s">
        <v>132</v>
      </c>
      <c r="I18" s="41" t="s">
        <v>133</v>
      </c>
      <c r="J18" s="42"/>
      <c r="K18" s="40"/>
      <c r="L18" s="40"/>
      <c r="M18" s="40" t="s">
        <v>105</v>
      </c>
      <c r="N18" s="40" t="s">
        <v>127</v>
      </c>
      <c r="O18" s="43">
        <v>382.28</v>
      </c>
      <c r="P18" s="43">
        <v>458.73599999999993</v>
      </c>
      <c r="Q18" s="44">
        <v>458.73599999999993</v>
      </c>
      <c r="R18" s="36"/>
      <c r="S18" s="36"/>
      <c r="T18" s="36"/>
      <c r="U18" s="41" t="s">
        <v>128</v>
      </c>
      <c r="V18" s="40" t="s">
        <v>123</v>
      </c>
      <c r="W18" s="40" t="s">
        <v>107</v>
      </c>
      <c r="X18" s="45">
        <v>43905</v>
      </c>
      <c r="Y18" s="45">
        <v>43936</v>
      </c>
      <c r="Z18" s="40"/>
      <c r="AA18" s="40"/>
      <c r="AB18" s="40"/>
      <c r="AC18" s="40"/>
      <c r="AD18" s="40" t="s">
        <v>129</v>
      </c>
      <c r="AE18" s="40" t="s">
        <v>130</v>
      </c>
      <c r="AF18" s="10">
        <v>876</v>
      </c>
      <c r="AG18" s="11" t="s">
        <v>65</v>
      </c>
      <c r="AH18" s="11">
        <v>1</v>
      </c>
      <c r="AI18" s="11">
        <v>90</v>
      </c>
      <c r="AJ18" s="13" t="s">
        <v>70</v>
      </c>
      <c r="AK18" s="45">
        <v>43962</v>
      </c>
      <c r="AL18" s="45">
        <v>43962</v>
      </c>
      <c r="AM18" s="45">
        <v>44162</v>
      </c>
      <c r="AN18" s="14" t="s">
        <v>69</v>
      </c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</row>
    <row r="19" spans="1:52" s="38" customFormat="1" ht="109.5" customHeight="1">
      <c r="A19" s="39">
        <v>3</v>
      </c>
      <c r="B19" s="15">
        <v>12</v>
      </c>
      <c r="C19" s="12" t="s">
        <v>66</v>
      </c>
      <c r="D19" s="10" t="s">
        <v>66</v>
      </c>
      <c r="E19" s="11" t="s">
        <v>56</v>
      </c>
      <c r="F19" s="11">
        <v>1</v>
      </c>
      <c r="G19" s="40" t="s">
        <v>134</v>
      </c>
      <c r="H19" s="41" t="s">
        <v>132</v>
      </c>
      <c r="I19" s="41" t="s">
        <v>133</v>
      </c>
      <c r="J19" s="42"/>
      <c r="K19" s="40"/>
      <c r="L19" s="40"/>
      <c r="M19" s="40" t="s">
        <v>105</v>
      </c>
      <c r="N19" s="40" t="s">
        <v>127</v>
      </c>
      <c r="O19" s="43">
        <v>1191.9000000000001</v>
      </c>
      <c r="P19" s="43">
        <v>1430.28</v>
      </c>
      <c r="Q19" s="44">
        <v>1430.28</v>
      </c>
      <c r="R19" s="36"/>
      <c r="S19" s="36"/>
      <c r="T19" s="36"/>
      <c r="U19" s="41" t="s">
        <v>128</v>
      </c>
      <c r="V19" s="40" t="s">
        <v>123</v>
      </c>
      <c r="W19" s="40" t="s">
        <v>107</v>
      </c>
      <c r="X19" s="45">
        <v>43905</v>
      </c>
      <c r="Y19" s="45">
        <v>43936</v>
      </c>
      <c r="Z19" s="40"/>
      <c r="AA19" s="40"/>
      <c r="AB19" s="40"/>
      <c r="AC19" s="40"/>
      <c r="AD19" s="40" t="s">
        <v>129</v>
      </c>
      <c r="AE19" s="40" t="s">
        <v>130</v>
      </c>
      <c r="AF19" s="10">
        <v>876</v>
      </c>
      <c r="AG19" s="11" t="s">
        <v>65</v>
      </c>
      <c r="AH19" s="11">
        <v>1</v>
      </c>
      <c r="AI19" s="11">
        <v>90</v>
      </c>
      <c r="AJ19" s="13" t="s">
        <v>70</v>
      </c>
      <c r="AK19" s="45">
        <v>43871</v>
      </c>
      <c r="AL19" s="45">
        <v>43871</v>
      </c>
      <c r="AM19" s="45">
        <v>44162</v>
      </c>
      <c r="AN19" s="14" t="s">
        <v>69</v>
      </c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2" ht="109.5" customHeight="1">
      <c r="A20" s="10">
        <v>8</v>
      </c>
      <c r="B20" s="11">
        <v>13</v>
      </c>
      <c r="C20" s="12" t="s">
        <v>66</v>
      </c>
      <c r="D20" s="10" t="s">
        <v>66</v>
      </c>
      <c r="E20" s="10" t="s">
        <v>135</v>
      </c>
      <c r="F20" s="11">
        <v>1</v>
      </c>
      <c r="G20" s="10" t="s">
        <v>136</v>
      </c>
      <c r="H20" s="10" t="s">
        <v>137</v>
      </c>
      <c r="I20" s="10" t="s">
        <v>138</v>
      </c>
      <c r="J20" s="10">
        <v>2</v>
      </c>
      <c r="K20" s="10" t="s">
        <v>139</v>
      </c>
      <c r="L20" s="10" t="s">
        <v>104</v>
      </c>
      <c r="M20" s="10" t="s">
        <v>140</v>
      </c>
      <c r="N20" s="12" t="s">
        <v>61</v>
      </c>
      <c r="O20" s="46">
        <v>272.98</v>
      </c>
      <c r="P20" s="46">
        <v>327.57600000000002</v>
      </c>
      <c r="Q20" s="46">
        <v>327.57600000000002</v>
      </c>
      <c r="R20" s="10"/>
      <c r="S20" s="10"/>
      <c r="T20" s="10"/>
      <c r="U20" s="41" t="s">
        <v>128</v>
      </c>
      <c r="V20" s="10" t="s">
        <v>66</v>
      </c>
      <c r="W20" s="10" t="s">
        <v>107</v>
      </c>
      <c r="X20" s="10" t="s">
        <v>141</v>
      </c>
      <c r="Y20" s="10" t="s">
        <v>142</v>
      </c>
      <c r="Z20" s="10"/>
      <c r="AA20" s="10"/>
      <c r="AB20" s="10"/>
      <c r="AC20" s="10"/>
      <c r="AD20" s="10" t="s">
        <v>136</v>
      </c>
      <c r="AE20" s="10" t="s">
        <v>143</v>
      </c>
      <c r="AF20" s="10">
        <v>876</v>
      </c>
      <c r="AG20" s="11" t="s">
        <v>65</v>
      </c>
      <c r="AH20" s="11">
        <v>1</v>
      </c>
      <c r="AI20" s="11">
        <v>90</v>
      </c>
      <c r="AJ20" s="13" t="s">
        <v>70</v>
      </c>
      <c r="AK20" s="10" t="s">
        <v>144</v>
      </c>
      <c r="AL20" s="10" t="s">
        <v>144</v>
      </c>
      <c r="AM20" s="10" t="s">
        <v>145</v>
      </c>
      <c r="AN20" s="14" t="s">
        <v>69</v>
      </c>
      <c r="AO20" s="10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</row>
    <row r="21" spans="1:52" ht="109.5" customHeight="1">
      <c r="A21" s="10">
        <v>8</v>
      </c>
      <c r="B21" s="15">
        <v>14</v>
      </c>
      <c r="C21" s="12" t="s">
        <v>66</v>
      </c>
      <c r="D21" s="10" t="s">
        <v>66</v>
      </c>
      <c r="E21" s="10" t="s">
        <v>135</v>
      </c>
      <c r="F21" s="11">
        <v>1</v>
      </c>
      <c r="G21" s="10" t="s">
        <v>146</v>
      </c>
      <c r="H21" s="10" t="s">
        <v>147</v>
      </c>
      <c r="I21" s="10" t="s">
        <v>148</v>
      </c>
      <c r="J21" s="10">
        <v>2</v>
      </c>
      <c r="K21" s="10" t="s">
        <v>139</v>
      </c>
      <c r="L21" s="10" t="s">
        <v>104</v>
      </c>
      <c r="M21" s="10" t="s">
        <v>140</v>
      </c>
      <c r="N21" s="12" t="s">
        <v>61</v>
      </c>
      <c r="O21" s="46">
        <v>394.84</v>
      </c>
      <c r="P21" s="46">
        <v>473.80799999999994</v>
      </c>
      <c r="Q21" s="46">
        <v>473.80799999999994</v>
      </c>
      <c r="R21" s="10"/>
      <c r="S21" s="10"/>
      <c r="T21" s="10"/>
      <c r="U21" s="41" t="s">
        <v>128</v>
      </c>
      <c r="V21" s="10" t="s">
        <v>66</v>
      </c>
      <c r="W21" s="10" t="s">
        <v>107</v>
      </c>
      <c r="X21" s="10" t="s">
        <v>141</v>
      </c>
      <c r="Y21" s="10" t="s">
        <v>141</v>
      </c>
      <c r="Z21" s="10"/>
      <c r="AA21" s="10"/>
      <c r="AB21" s="10"/>
      <c r="AC21" s="10"/>
      <c r="AD21" s="10" t="s">
        <v>146</v>
      </c>
      <c r="AE21" s="10" t="s">
        <v>143</v>
      </c>
      <c r="AF21" s="10">
        <v>876</v>
      </c>
      <c r="AG21" s="11" t="s">
        <v>65</v>
      </c>
      <c r="AH21" s="11">
        <v>1</v>
      </c>
      <c r="AI21" s="11">
        <v>90</v>
      </c>
      <c r="AJ21" s="13" t="s">
        <v>70</v>
      </c>
      <c r="AK21" s="10" t="s">
        <v>144</v>
      </c>
      <c r="AL21" s="10" t="s">
        <v>144</v>
      </c>
      <c r="AM21" s="10" t="s">
        <v>145</v>
      </c>
      <c r="AN21" s="14" t="s">
        <v>69</v>
      </c>
      <c r="AO21" s="10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2" ht="109.5" customHeight="1">
      <c r="A22" s="10">
        <v>8</v>
      </c>
      <c r="B22" s="15">
        <v>15</v>
      </c>
      <c r="C22" s="12" t="s">
        <v>66</v>
      </c>
      <c r="D22" s="10" t="s">
        <v>66</v>
      </c>
      <c r="E22" s="10" t="s">
        <v>135</v>
      </c>
      <c r="F22" s="11">
        <v>1</v>
      </c>
      <c r="G22" s="10" t="s">
        <v>149</v>
      </c>
      <c r="H22" s="10" t="s">
        <v>150</v>
      </c>
      <c r="I22" s="10">
        <v>47</v>
      </c>
      <c r="J22" s="10">
        <v>2</v>
      </c>
      <c r="K22" s="10" t="s">
        <v>139</v>
      </c>
      <c r="L22" s="10" t="s">
        <v>104</v>
      </c>
      <c r="M22" s="10" t="s">
        <v>140</v>
      </c>
      <c r="N22" s="12" t="s">
        <v>61</v>
      </c>
      <c r="O22" s="46">
        <v>2576.6799999999998</v>
      </c>
      <c r="P22" s="46">
        <v>3092.0159999999996</v>
      </c>
      <c r="Q22" s="46">
        <v>3092.0159999999996</v>
      </c>
      <c r="R22" s="10"/>
      <c r="S22" s="10"/>
      <c r="T22" s="10"/>
      <c r="U22" s="41" t="s">
        <v>128</v>
      </c>
      <c r="V22" s="10" t="s">
        <v>66</v>
      </c>
      <c r="W22" s="10" t="s">
        <v>107</v>
      </c>
      <c r="X22" s="10" t="s">
        <v>141</v>
      </c>
      <c r="Y22" s="10" t="s">
        <v>141</v>
      </c>
      <c r="Z22" s="10"/>
      <c r="AA22" s="10"/>
      <c r="AB22" s="10"/>
      <c r="AC22" s="10"/>
      <c r="AD22" s="10" t="s">
        <v>149</v>
      </c>
      <c r="AE22" s="10" t="s">
        <v>143</v>
      </c>
      <c r="AF22" s="10">
        <v>876</v>
      </c>
      <c r="AG22" s="11" t="s">
        <v>65</v>
      </c>
      <c r="AH22" s="11">
        <v>1</v>
      </c>
      <c r="AI22" s="11">
        <v>90</v>
      </c>
      <c r="AJ22" s="13" t="s">
        <v>70</v>
      </c>
      <c r="AK22" s="10" t="s">
        <v>144</v>
      </c>
      <c r="AL22" s="10" t="s">
        <v>144</v>
      </c>
      <c r="AM22" s="10" t="s">
        <v>145</v>
      </c>
      <c r="AN22" s="14" t="s">
        <v>69</v>
      </c>
      <c r="AO22" s="10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</row>
    <row r="23" spans="1:52" ht="109.5" customHeight="1">
      <c r="A23" s="10">
        <v>8</v>
      </c>
      <c r="B23" s="11">
        <v>16</v>
      </c>
      <c r="C23" s="12" t="s">
        <v>66</v>
      </c>
      <c r="D23" s="10" t="s">
        <v>66</v>
      </c>
      <c r="E23" s="11" t="s">
        <v>56</v>
      </c>
      <c r="F23" s="11">
        <v>1</v>
      </c>
      <c r="G23" s="10" t="s">
        <v>151</v>
      </c>
      <c r="H23" s="10" t="s">
        <v>152</v>
      </c>
      <c r="I23" s="10" t="s">
        <v>153</v>
      </c>
      <c r="J23" s="10">
        <v>2</v>
      </c>
      <c r="K23" s="10"/>
      <c r="L23" s="10" t="s">
        <v>104</v>
      </c>
      <c r="M23" s="10" t="s">
        <v>140</v>
      </c>
      <c r="N23" s="12" t="s">
        <v>61</v>
      </c>
      <c r="O23" s="46">
        <v>106.93</v>
      </c>
      <c r="P23" s="46">
        <v>128.316</v>
      </c>
      <c r="Q23" s="46">
        <v>128.316</v>
      </c>
      <c r="R23" s="10"/>
      <c r="S23" s="10"/>
      <c r="T23" s="10"/>
      <c r="U23" s="41" t="s">
        <v>128</v>
      </c>
      <c r="V23" s="10" t="s">
        <v>66</v>
      </c>
      <c r="W23" s="10" t="s">
        <v>107</v>
      </c>
      <c r="X23" s="10" t="s">
        <v>141</v>
      </c>
      <c r="Y23" s="10" t="s">
        <v>141</v>
      </c>
      <c r="Z23" s="10"/>
      <c r="AA23" s="10"/>
      <c r="AB23" s="10"/>
      <c r="AC23" s="10"/>
      <c r="AD23" s="10" t="s">
        <v>151</v>
      </c>
      <c r="AE23" s="10" t="s">
        <v>143</v>
      </c>
      <c r="AF23" s="10">
        <v>876</v>
      </c>
      <c r="AG23" s="11" t="s">
        <v>65</v>
      </c>
      <c r="AH23" s="11">
        <v>1</v>
      </c>
      <c r="AI23" s="11">
        <v>90</v>
      </c>
      <c r="AJ23" s="13" t="s">
        <v>70</v>
      </c>
      <c r="AK23" s="10" t="s">
        <v>144</v>
      </c>
      <c r="AL23" s="10" t="s">
        <v>144</v>
      </c>
      <c r="AM23" s="10" t="s">
        <v>145</v>
      </c>
      <c r="AN23" s="14" t="s">
        <v>69</v>
      </c>
      <c r="AO23" s="10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</row>
    <row r="24" spans="1:52" ht="109.5" customHeight="1">
      <c r="A24" s="10">
        <v>8</v>
      </c>
      <c r="B24" s="15">
        <v>17</v>
      </c>
      <c r="C24" s="12" t="s">
        <v>66</v>
      </c>
      <c r="D24" s="10" t="s">
        <v>66</v>
      </c>
      <c r="E24" s="11" t="s">
        <v>56</v>
      </c>
      <c r="F24" s="11">
        <v>1</v>
      </c>
      <c r="G24" s="10" t="s">
        <v>154</v>
      </c>
      <c r="H24" s="10" t="s">
        <v>155</v>
      </c>
      <c r="I24" s="10" t="s">
        <v>156</v>
      </c>
      <c r="J24" s="10">
        <v>2</v>
      </c>
      <c r="K24" s="10"/>
      <c r="L24" s="10" t="s">
        <v>104</v>
      </c>
      <c r="M24" s="10" t="s">
        <v>140</v>
      </c>
      <c r="N24" s="12" t="s">
        <v>61</v>
      </c>
      <c r="O24" s="46">
        <v>45.8</v>
      </c>
      <c r="P24" s="46">
        <v>54.959999999999994</v>
      </c>
      <c r="Q24" s="46">
        <v>54.959999999999994</v>
      </c>
      <c r="R24" s="10"/>
      <c r="S24" s="10"/>
      <c r="T24" s="10"/>
      <c r="U24" s="41" t="s">
        <v>128</v>
      </c>
      <c r="V24" s="10" t="s">
        <v>66</v>
      </c>
      <c r="W24" s="10" t="s">
        <v>107</v>
      </c>
      <c r="X24" s="10" t="s">
        <v>141</v>
      </c>
      <c r="Y24" s="10" t="s">
        <v>141</v>
      </c>
      <c r="Z24" s="10"/>
      <c r="AA24" s="10"/>
      <c r="AB24" s="10"/>
      <c r="AC24" s="10"/>
      <c r="AD24" s="10" t="s">
        <v>157</v>
      </c>
      <c r="AE24" s="10" t="s">
        <v>143</v>
      </c>
      <c r="AF24" s="10">
        <v>876</v>
      </c>
      <c r="AG24" s="11" t="s">
        <v>65</v>
      </c>
      <c r="AH24" s="11">
        <v>1</v>
      </c>
      <c r="AI24" s="11">
        <v>90</v>
      </c>
      <c r="AJ24" s="13" t="s">
        <v>70</v>
      </c>
      <c r="AK24" s="10" t="s">
        <v>144</v>
      </c>
      <c r="AL24" s="10" t="s">
        <v>144</v>
      </c>
      <c r="AM24" s="10" t="s">
        <v>145</v>
      </c>
      <c r="AN24" s="14" t="s">
        <v>69</v>
      </c>
      <c r="AO24" s="10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</row>
    <row r="25" spans="1:52" ht="109.5" customHeight="1">
      <c r="A25" s="10">
        <v>8</v>
      </c>
      <c r="B25" s="15">
        <v>18</v>
      </c>
      <c r="C25" s="12" t="s">
        <v>66</v>
      </c>
      <c r="D25" s="10" t="s">
        <v>66</v>
      </c>
      <c r="E25" s="11" t="s">
        <v>56</v>
      </c>
      <c r="F25" s="11">
        <v>1</v>
      </c>
      <c r="G25" s="10" t="s">
        <v>158</v>
      </c>
      <c r="H25" s="46">
        <v>46.71</v>
      </c>
      <c r="I25" s="47">
        <v>19.2</v>
      </c>
      <c r="J25" s="10">
        <v>2</v>
      </c>
      <c r="K25" s="10"/>
      <c r="L25" s="10" t="s">
        <v>104</v>
      </c>
      <c r="M25" s="10" t="s">
        <v>140</v>
      </c>
      <c r="N25" s="12" t="s">
        <v>61</v>
      </c>
      <c r="O25" s="48">
        <v>4971.87</v>
      </c>
      <c r="P25" s="48">
        <v>5966.2439999999997</v>
      </c>
      <c r="Q25" s="48">
        <v>5966.2439999999997</v>
      </c>
      <c r="R25" s="10"/>
      <c r="S25" s="10"/>
      <c r="T25" s="10"/>
      <c r="U25" s="41" t="s">
        <v>128</v>
      </c>
      <c r="V25" s="40" t="s">
        <v>123</v>
      </c>
      <c r="W25" s="10" t="s">
        <v>107</v>
      </c>
      <c r="X25" s="49">
        <v>43864</v>
      </c>
      <c r="Y25" s="49">
        <v>43892</v>
      </c>
      <c r="Z25" s="10"/>
      <c r="AA25" s="10"/>
      <c r="AB25" s="10"/>
      <c r="AC25" s="10"/>
      <c r="AD25" s="10" t="s">
        <v>158</v>
      </c>
      <c r="AE25" s="10" t="s">
        <v>159</v>
      </c>
      <c r="AF25" s="10">
        <v>876</v>
      </c>
      <c r="AG25" s="11" t="s">
        <v>65</v>
      </c>
      <c r="AH25" s="11">
        <v>1</v>
      </c>
      <c r="AI25" s="11">
        <v>90</v>
      </c>
      <c r="AJ25" s="13" t="s">
        <v>70</v>
      </c>
      <c r="AK25" s="49">
        <v>43902</v>
      </c>
      <c r="AL25" s="49">
        <v>43903</v>
      </c>
      <c r="AM25" s="49">
        <v>43903</v>
      </c>
      <c r="AN25" s="14" t="s">
        <v>69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09.5" customHeight="1">
      <c r="A26" s="10">
        <v>8</v>
      </c>
      <c r="B26" s="11">
        <v>19</v>
      </c>
      <c r="C26" s="12" t="s">
        <v>66</v>
      </c>
      <c r="D26" s="10" t="s">
        <v>66</v>
      </c>
      <c r="E26" s="11" t="s">
        <v>56</v>
      </c>
      <c r="F26" s="11">
        <v>1</v>
      </c>
      <c r="G26" s="10" t="s">
        <v>160</v>
      </c>
      <c r="H26" s="10" t="s">
        <v>161</v>
      </c>
      <c r="I26" s="10" t="s">
        <v>162</v>
      </c>
      <c r="J26" s="10">
        <v>2</v>
      </c>
      <c r="K26" s="10"/>
      <c r="L26" s="10" t="s">
        <v>104</v>
      </c>
      <c r="M26" s="10" t="s">
        <v>140</v>
      </c>
      <c r="N26" s="12" t="s">
        <v>61</v>
      </c>
      <c r="O26" s="48">
        <v>1203.04</v>
      </c>
      <c r="P26" s="48">
        <v>1443.6479999999999</v>
      </c>
      <c r="Q26" s="48">
        <v>1443.6479999999999</v>
      </c>
      <c r="R26" s="10"/>
      <c r="S26" s="10"/>
      <c r="T26" s="10"/>
      <c r="U26" s="41" t="s">
        <v>128</v>
      </c>
      <c r="V26" s="40" t="s">
        <v>123</v>
      </c>
      <c r="W26" s="10" t="s">
        <v>107</v>
      </c>
      <c r="X26" s="49">
        <v>43859</v>
      </c>
      <c r="Y26" s="49">
        <v>43890</v>
      </c>
      <c r="Z26" s="49"/>
      <c r="AA26" s="10"/>
      <c r="AB26" s="10"/>
      <c r="AC26" s="10"/>
      <c r="AD26" s="10" t="s">
        <v>160</v>
      </c>
      <c r="AE26" s="10" t="s">
        <v>159</v>
      </c>
      <c r="AF26" s="10">
        <v>876</v>
      </c>
      <c r="AG26" s="11" t="s">
        <v>65</v>
      </c>
      <c r="AH26" s="11">
        <v>1</v>
      </c>
      <c r="AI26" s="11">
        <v>90</v>
      </c>
      <c r="AJ26" s="13" t="s">
        <v>70</v>
      </c>
      <c r="AK26" s="49">
        <v>43843</v>
      </c>
      <c r="AL26" s="49">
        <v>43844</v>
      </c>
      <c r="AM26" s="49">
        <v>44196</v>
      </c>
      <c r="AN26" s="14" t="s">
        <v>69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09.5" customHeight="1">
      <c r="A27" s="10">
        <v>8</v>
      </c>
      <c r="B27" s="15">
        <v>20</v>
      </c>
      <c r="C27" s="12" t="s">
        <v>66</v>
      </c>
      <c r="D27" s="10" t="s">
        <v>66</v>
      </c>
      <c r="E27" s="10" t="s">
        <v>135</v>
      </c>
      <c r="F27" s="11">
        <v>1</v>
      </c>
      <c r="G27" s="10" t="s">
        <v>163</v>
      </c>
      <c r="H27" s="46" t="s">
        <v>164</v>
      </c>
      <c r="I27" s="47">
        <v>29.3</v>
      </c>
      <c r="J27" s="10">
        <v>2</v>
      </c>
      <c r="K27" s="10"/>
      <c r="L27" s="10" t="s">
        <v>104</v>
      </c>
      <c r="M27" s="10" t="s">
        <v>140</v>
      </c>
      <c r="N27" s="12" t="s">
        <v>61</v>
      </c>
      <c r="O27" s="48">
        <v>270.35000000000002</v>
      </c>
      <c r="P27" s="48">
        <v>324.42</v>
      </c>
      <c r="Q27" s="48">
        <v>324.42</v>
      </c>
      <c r="R27" s="10"/>
      <c r="S27" s="10"/>
      <c r="T27" s="10"/>
      <c r="U27" s="41" t="s">
        <v>128</v>
      </c>
      <c r="V27" s="40" t="s">
        <v>123</v>
      </c>
      <c r="W27" s="10" t="s">
        <v>107</v>
      </c>
      <c r="X27" s="49">
        <v>43859</v>
      </c>
      <c r="Y27" s="49">
        <v>43890</v>
      </c>
      <c r="Z27" s="10"/>
      <c r="AA27" s="10"/>
      <c r="AB27" s="10"/>
      <c r="AC27" s="10"/>
      <c r="AD27" s="10" t="s">
        <v>163</v>
      </c>
      <c r="AE27" s="10" t="s">
        <v>159</v>
      </c>
      <c r="AF27" s="10">
        <v>876</v>
      </c>
      <c r="AG27" s="11" t="s">
        <v>65</v>
      </c>
      <c r="AH27" s="11">
        <v>1</v>
      </c>
      <c r="AI27" s="11">
        <v>90</v>
      </c>
      <c r="AJ27" s="13" t="s">
        <v>70</v>
      </c>
      <c r="AK27" s="49">
        <v>43843</v>
      </c>
      <c r="AL27" s="49">
        <v>43844</v>
      </c>
      <c r="AM27" s="49">
        <v>44196</v>
      </c>
      <c r="AN27" s="14" t="s">
        <v>69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09.5" customHeight="1">
      <c r="A28" s="10">
        <v>8</v>
      </c>
      <c r="B28" s="15">
        <v>21</v>
      </c>
      <c r="C28" s="12" t="s">
        <v>66</v>
      </c>
      <c r="D28" s="10" t="s">
        <v>66</v>
      </c>
      <c r="E28" s="11" t="s">
        <v>56</v>
      </c>
      <c r="F28" s="11">
        <v>1</v>
      </c>
      <c r="G28" s="10" t="s">
        <v>165</v>
      </c>
      <c r="H28" s="10" t="s">
        <v>166</v>
      </c>
      <c r="I28" s="10" t="s">
        <v>167</v>
      </c>
      <c r="J28" s="50"/>
      <c r="K28" s="10"/>
      <c r="L28" s="10" t="s">
        <v>104</v>
      </c>
      <c r="M28" s="10" t="s">
        <v>140</v>
      </c>
      <c r="N28" s="12" t="s">
        <v>61</v>
      </c>
      <c r="O28" s="48">
        <v>569.6</v>
      </c>
      <c r="P28" s="48">
        <v>683.52</v>
      </c>
      <c r="Q28" s="48">
        <v>683.52</v>
      </c>
      <c r="R28" s="10"/>
      <c r="S28" s="10"/>
      <c r="T28" s="10"/>
      <c r="U28" s="10" t="s">
        <v>106</v>
      </c>
      <c r="V28" s="40" t="s">
        <v>123</v>
      </c>
      <c r="W28" s="10" t="s">
        <v>107</v>
      </c>
      <c r="X28" s="49">
        <v>43864</v>
      </c>
      <c r="Y28" s="49">
        <v>43893</v>
      </c>
      <c r="Z28" s="10"/>
      <c r="AA28" s="10"/>
      <c r="AB28" s="10"/>
      <c r="AC28" s="10"/>
      <c r="AD28" s="10" t="s">
        <v>165</v>
      </c>
      <c r="AE28" s="10" t="s">
        <v>159</v>
      </c>
      <c r="AF28" s="10">
        <v>876</v>
      </c>
      <c r="AG28" s="11" t="s">
        <v>65</v>
      </c>
      <c r="AH28" s="11">
        <v>1</v>
      </c>
      <c r="AI28" s="11">
        <v>90</v>
      </c>
      <c r="AJ28" s="13" t="s">
        <v>70</v>
      </c>
      <c r="AK28" s="49">
        <v>43874</v>
      </c>
      <c r="AL28" s="49">
        <v>43874</v>
      </c>
      <c r="AM28" s="49" t="s">
        <v>168</v>
      </c>
      <c r="AN28" s="14" t="s">
        <v>69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09.5" customHeight="1">
      <c r="A29" s="10">
        <v>8</v>
      </c>
      <c r="B29" s="11">
        <v>22</v>
      </c>
      <c r="C29" s="12" t="s">
        <v>66</v>
      </c>
      <c r="D29" s="10" t="s">
        <v>66</v>
      </c>
      <c r="E29" s="11" t="s">
        <v>56</v>
      </c>
      <c r="F29" s="11">
        <v>1</v>
      </c>
      <c r="G29" s="50" t="s">
        <v>169</v>
      </c>
      <c r="H29" s="50" t="s">
        <v>170</v>
      </c>
      <c r="I29" s="27" t="s">
        <v>171</v>
      </c>
      <c r="J29" s="50"/>
      <c r="K29" s="50" t="s">
        <v>175</v>
      </c>
      <c r="L29" s="52" t="s">
        <v>104</v>
      </c>
      <c r="M29" s="12" t="s">
        <v>105</v>
      </c>
      <c r="N29" s="50" t="s">
        <v>127</v>
      </c>
      <c r="O29" s="53">
        <v>128.4</v>
      </c>
      <c r="P29" s="53">
        <v>128.4</v>
      </c>
      <c r="Q29" s="53">
        <v>128.4</v>
      </c>
      <c r="R29" s="54"/>
      <c r="S29" s="10"/>
      <c r="T29" s="10"/>
      <c r="U29" s="50" t="s">
        <v>106</v>
      </c>
      <c r="V29" s="50" t="s">
        <v>66</v>
      </c>
      <c r="W29" s="50" t="s">
        <v>107</v>
      </c>
      <c r="X29" s="55">
        <f t="shared" ref="X29:X30" si="1">AK29-65</f>
        <v>43958</v>
      </c>
      <c r="Y29" s="55">
        <f t="shared" ref="Y29:Y30" si="2">X29+45</f>
        <v>44003</v>
      </c>
      <c r="Z29" s="50"/>
      <c r="AA29" s="50"/>
      <c r="AB29" s="50"/>
      <c r="AC29" s="50"/>
      <c r="AD29" s="50" t="s">
        <v>169</v>
      </c>
      <c r="AE29" s="10" t="s">
        <v>143</v>
      </c>
      <c r="AF29" s="10">
        <v>876</v>
      </c>
      <c r="AG29" s="11" t="s">
        <v>65</v>
      </c>
      <c r="AH29" s="11">
        <v>1</v>
      </c>
      <c r="AI29" s="11">
        <v>90</v>
      </c>
      <c r="AJ29" s="13" t="s">
        <v>70</v>
      </c>
      <c r="AK29" s="56">
        <v>44023</v>
      </c>
      <c r="AL29" s="57">
        <f t="shared" ref="AL29:AL30" si="3">AK29</f>
        <v>44023</v>
      </c>
      <c r="AM29" s="57">
        <f t="shared" ref="AM29" si="4">AL29+364</f>
        <v>44387</v>
      </c>
      <c r="AN29" s="14" t="s">
        <v>69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09.5" customHeight="1">
      <c r="A30" s="10">
        <v>8</v>
      </c>
      <c r="B30" s="15">
        <v>23</v>
      </c>
      <c r="C30" s="12" t="s">
        <v>66</v>
      </c>
      <c r="D30" s="10" t="s">
        <v>66</v>
      </c>
      <c r="E30" s="11" t="s">
        <v>56</v>
      </c>
      <c r="F30" s="11">
        <v>1</v>
      </c>
      <c r="G30" s="27" t="s">
        <v>172</v>
      </c>
      <c r="H30" s="28" t="s">
        <v>173</v>
      </c>
      <c r="I30" s="27" t="s">
        <v>174</v>
      </c>
      <c r="J30" s="52"/>
      <c r="K30" s="52" t="s">
        <v>175</v>
      </c>
      <c r="L30" s="52" t="s">
        <v>104</v>
      </c>
      <c r="M30" s="12" t="s">
        <v>105</v>
      </c>
      <c r="N30" s="50" t="s">
        <v>127</v>
      </c>
      <c r="O30" s="53">
        <v>179</v>
      </c>
      <c r="P30" s="53">
        <v>179</v>
      </c>
      <c r="Q30" s="53">
        <v>179</v>
      </c>
      <c r="R30" s="54"/>
      <c r="S30" s="10"/>
      <c r="T30" s="10"/>
      <c r="U30" s="50" t="s">
        <v>106</v>
      </c>
      <c r="V30" s="50" t="s">
        <v>66</v>
      </c>
      <c r="W30" s="50" t="s">
        <v>107</v>
      </c>
      <c r="X30" s="55">
        <f t="shared" si="1"/>
        <v>43981</v>
      </c>
      <c r="Y30" s="55">
        <f t="shared" si="2"/>
        <v>44026</v>
      </c>
      <c r="Z30" s="50"/>
      <c r="AA30" s="50"/>
      <c r="AB30" s="50"/>
      <c r="AC30" s="50"/>
      <c r="AD30" s="27" t="s">
        <v>172</v>
      </c>
      <c r="AE30" s="10" t="s">
        <v>143</v>
      </c>
      <c r="AF30" s="10">
        <v>876</v>
      </c>
      <c r="AG30" s="11" t="s">
        <v>65</v>
      </c>
      <c r="AH30" s="11">
        <v>1</v>
      </c>
      <c r="AI30" s="11">
        <v>90</v>
      </c>
      <c r="AJ30" s="13" t="s">
        <v>70</v>
      </c>
      <c r="AK30" s="56">
        <v>44046</v>
      </c>
      <c r="AL30" s="57">
        <f t="shared" si="3"/>
        <v>44046</v>
      </c>
      <c r="AM30" s="57">
        <f>AL30+(364*3)</f>
        <v>45138</v>
      </c>
      <c r="AN30" s="14" t="s">
        <v>69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09.5" customHeight="1">
      <c r="A31" s="10">
        <v>8</v>
      </c>
      <c r="B31" s="15">
        <v>24</v>
      </c>
      <c r="C31" s="12" t="s">
        <v>66</v>
      </c>
      <c r="D31" s="10" t="s">
        <v>66</v>
      </c>
      <c r="E31" s="11" t="s">
        <v>56</v>
      </c>
      <c r="F31" s="11">
        <v>1</v>
      </c>
      <c r="G31" s="10" t="s">
        <v>178</v>
      </c>
      <c r="H31" s="10" t="s">
        <v>177</v>
      </c>
      <c r="I31" s="10" t="s">
        <v>179</v>
      </c>
      <c r="J31" s="10"/>
      <c r="K31" s="10"/>
      <c r="L31" s="10" t="s">
        <v>176</v>
      </c>
      <c r="M31" s="10" t="s">
        <v>180</v>
      </c>
      <c r="N31" s="10" t="s">
        <v>181</v>
      </c>
      <c r="O31" s="10">
        <v>69.5</v>
      </c>
      <c r="P31" s="10">
        <v>75.3</v>
      </c>
      <c r="Q31" s="10">
        <v>75.3</v>
      </c>
      <c r="R31" s="10" t="s">
        <v>176</v>
      </c>
      <c r="S31" s="10" t="s">
        <v>176</v>
      </c>
      <c r="T31" s="10" t="s">
        <v>176</v>
      </c>
      <c r="U31" s="17" t="s">
        <v>76</v>
      </c>
      <c r="V31" s="10" t="s">
        <v>66</v>
      </c>
      <c r="W31" s="21" t="s">
        <v>77</v>
      </c>
      <c r="X31" s="55">
        <v>43850</v>
      </c>
      <c r="Y31" s="55">
        <v>43880</v>
      </c>
      <c r="Z31" s="10" t="s">
        <v>183</v>
      </c>
      <c r="AA31" s="10" t="s">
        <v>184</v>
      </c>
      <c r="AB31" s="10" t="s">
        <v>185</v>
      </c>
      <c r="AC31" s="10" t="s">
        <v>186</v>
      </c>
      <c r="AD31" s="58" t="s">
        <v>187</v>
      </c>
      <c r="AE31" s="10" t="s">
        <v>188</v>
      </c>
      <c r="AF31" s="10">
        <v>876</v>
      </c>
      <c r="AG31" s="11" t="s">
        <v>65</v>
      </c>
      <c r="AH31" s="11">
        <v>1</v>
      </c>
      <c r="AI31" s="11">
        <v>90</v>
      </c>
      <c r="AJ31" s="13" t="s">
        <v>70</v>
      </c>
      <c r="AK31" s="55">
        <v>43850</v>
      </c>
      <c r="AL31" s="55">
        <v>43880</v>
      </c>
      <c r="AM31" s="10" t="s">
        <v>182</v>
      </c>
      <c r="AN31" s="14" t="s">
        <v>69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09.5" customHeight="1">
      <c r="A32" s="51">
        <v>4</v>
      </c>
      <c r="B32" s="11">
        <v>25</v>
      </c>
      <c r="C32" s="12" t="s">
        <v>66</v>
      </c>
      <c r="D32" s="10" t="s">
        <v>66</v>
      </c>
      <c r="E32" s="51" t="s">
        <v>189</v>
      </c>
      <c r="F32" s="11">
        <v>1</v>
      </c>
      <c r="G32" s="26" t="s">
        <v>190</v>
      </c>
      <c r="H32" s="26" t="s">
        <v>191</v>
      </c>
      <c r="I32" s="26" t="s">
        <v>192</v>
      </c>
      <c r="J32" s="27">
        <v>2</v>
      </c>
      <c r="K32" s="27"/>
      <c r="L32" s="51" t="s">
        <v>104</v>
      </c>
      <c r="M32" s="27" t="s">
        <v>105</v>
      </c>
      <c r="N32" s="12" t="s">
        <v>61</v>
      </c>
      <c r="O32" s="59">
        <f>'[1]ЦФО 20-24'!$GR$444</f>
        <v>1000</v>
      </c>
      <c r="P32" s="59">
        <f>O32*1.2</f>
        <v>1200</v>
      </c>
      <c r="Q32" s="59">
        <f>P32</f>
        <v>1200</v>
      </c>
      <c r="R32" s="10"/>
      <c r="S32" s="10"/>
      <c r="T32" s="10"/>
      <c r="U32" s="41" t="s">
        <v>128</v>
      </c>
      <c r="V32" s="40" t="s">
        <v>123</v>
      </c>
      <c r="W32" s="27" t="s">
        <v>107</v>
      </c>
      <c r="X32" s="37">
        <v>43905</v>
      </c>
      <c r="Y32" s="37">
        <f>X32+45</f>
        <v>43950</v>
      </c>
      <c r="Z32" s="26"/>
      <c r="AA32" s="36"/>
      <c r="AB32" s="36"/>
      <c r="AC32" s="36"/>
      <c r="AD32" s="27" t="s">
        <v>193</v>
      </c>
      <c r="AE32" s="26" t="s">
        <v>194</v>
      </c>
      <c r="AF32" s="10">
        <v>876</v>
      </c>
      <c r="AG32" s="11" t="s">
        <v>65</v>
      </c>
      <c r="AH32" s="11">
        <v>1</v>
      </c>
      <c r="AI32" s="11">
        <v>90</v>
      </c>
      <c r="AJ32" s="13" t="s">
        <v>70</v>
      </c>
      <c r="AK32" s="37">
        <f t="shared" ref="AK32:AK35" si="5">Y32+20</f>
        <v>43970</v>
      </c>
      <c r="AL32" s="37">
        <f>AK32+30</f>
        <v>44000</v>
      </c>
      <c r="AM32" s="37">
        <v>44196</v>
      </c>
      <c r="AN32" s="14" t="s">
        <v>69</v>
      </c>
      <c r="AO32" s="21"/>
      <c r="AP32" s="21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09.5" customHeight="1">
      <c r="A33" s="51">
        <v>4</v>
      </c>
      <c r="B33" s="15">
        <v>26</v>
      </c>
      <c r="C33" s="12" t="s">
        <v>66</v>
      </c>
      <c r="D33" s="10" t="s">
        <v>66</v>
      </c>
      <c r="E33" s="51" t="s">
        <v>189</v>
      </c>
      <c r="F33" s="11">
        <v>1</v>
      </c>
      <c r="G33" s="26" t="s">
        <v>195</v>
      </c>
      <c r="H33" s="26" t="s">
        <v>196</v>
      </c>
      <c r="I33" s="26" t="s">
        <v>197</v>
      </c>
      <c r="J33" s="27">
        <v>2</v>
      </c>
      <c r="K33" s="36"/>
      <c r="L33" s="51" t="s">
        <v>104</v>
      </c>
      <c r="M33" s="27" t="s">
        <v>105</v>
      </c>
      <c r="N33" s="12" t="s">
        <v>61</v>
      </c>
      <c r="O33" s="59">
        <f>'[1]ЦФО 20-24'!$GR$452</f>
        <v>792.72</v>
      </c>
      <c r="P33" s="59">
        <f t="shared" ref="P33:P34" si="6">O33*1.2</f>
        <v>951.26400000000001</v>
      </c>
      <c r="Q33" s="59">
        <f t="shared" ref="Q33:Q35" si="7">P33</f>
        <v>951.26400000000001</v>
      </c>
      <c r="R33" s="10"/>
      <c r="S33" s="10"/>
      <c r="T33" s="10"/>
      <c r="U33" s="26" t="s">
        <v>106</v>
      </c>
      <c r="V33" s="40" t="s">
        <v>123</v>
      </c>
      <c r="W33" s="27" t="s">
        <v>107</v>
      </c>
      <c r="X33" s="37">
        <v>43840</v>
      </c>
      <c r="Y33" s="37">
        <f t="shared" ref="Y33:Y35" si="8">X33+45</f>
        <v>43885</v>
      </c>
      <c r="Z33" s="36"/>
      <c r="AA33" s="36"/>
      <c r="AB33" s="36"/>
      <c r="AC33" s="36"/>
      <c r="AD33" s="27" t="s">
        <v>195</v>
      </c>
      <c r="AE33" s="26" t="s">
        <v>194</v>
      </c>
      <c r="AF33" s="10">
        <v>876</v>
      </c>
      <c r="AG33" s="11" t="s">
        <v>65</v>
      </c>
      <c r="AH33" s="11">
        <v>1</v>
      </c>
      <c r="AI33" s="11">
        <v>90</v>
      </c>
      <c r="AJ33" s="13" t="s">
        <v>70</v>
      </c>
      <c r="AK33" s="37">
        <f t="shared" si="5"/>
        <v>43905</v>
      </c>
      <c r="AL33" s="37">
        <f t="shared" ref="AL33:AL35" si="9">AK33+30</f>
        <v>43935</v>
      </c>
      <c r="AM33" s="37">
        <v>44196</v>
      </c>
      <c r="AN33" s="14" t="s">
        <v>69</v>
      </c>
      <c r="AO33" s="21"/>
      <c r="AP33" s="21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09.5" customHeight="1">
      <c r="A34" s="51">
        <v>4</v>
      </c>
      <c r="B34" s="15">
        <v>27</v>
      </c>
      <c r="C34" s="12" t="s">
        <v>66</v>
      </c>
      <c r="D34" s="10" t="s">
        <v>66</v>
      </c>
      <c r="E34" s="51" t="s">
        <v>189</v>
      </c>
      <c r="F34" s="11">
        <v>1</v>
      </c>
      <c r="G34" s="26" t="s">
        <v>198</v>
      </c>
      <c r="H34" s="26" t="s">
        <v>199</v>
      </c>
      <c r="I34" s="26" t="s">
        <v>200</v>
      </c>
      <c r="J34" s="27">
        <v>2</v>
      </c>
      <c r="K34" s="36"/>
      <c r="L34" s="51" t="s">
        <v>104</v>
      </c>
      <c r="M34" s="27" t="s">
        <v>105</v>
      </c>
      <c r="N34" s="12" t="s">
        <v>61</v>
      </c>
      <c r="O34" s="59">
        <f>'[1]ЦФО 20-24'!$GR$446</f>
        <v>557.12</v>
      </c>
      <c r="P34" s="59">
        <f t="shared" si="6"/>
        <v>668.54399999999998</v>
      </c>
      <c r="Q34" s="59">
        <f t="shared" si="7"/>
        <v>668.54399999999998</v>
      </c>
      <c r="R34" s="10"/>
      <c r="S34" s="10"/>
      <c r="T34" s="10"/>
      <c r="U34" s="41" t="s">
        <v>128</v>
      </c>
      <c r="V34" s="40" t="s">
        <v>123</v>
      </c>
      <c r="W34" s="27" t="s">
        <v>107</v>
      </c>
      <c r="X34" s="37">
        <v>43841</v>
      </c>
      <c r="Y34" s="37">
        <f t="shared" si="8"/>
        <v>43886</v>
      </c>
      <c r="Z34" s="36"/>
      <c r="AA34" s="36"/>
      <c r="AB34" s="36"/>
      <c r="AC34" s="36"/>
      <c r="AD34" s="27" t="s">
        <v>201</v>
      </c>
      <c r="AE34" s="26" t="s">
        <v>194</v>
      </c>
      <c r="AF34" s="10">
        <v>876</v>
      </c>
      <c r="AG34" s="11" t="s">
        <v>65</v>
      </c>
      <c r="AH34" s="11">
        <v>1</v>
      </c>
      <c r="AI34" s="11">
        <v>90</v>
      </c>
      <c r="AJ34" s="13" t="s">
        <v>70</v>
      </c>
      <c r="AK34" s="37">
        <f t="shared" si="5"/>
        <v>43906</v>
      </c>
      <c r="AL34" s="37">
        <f t="shared" si="9"/>
        <v>43936</v>
      </c>
      <c r="AM34" s="37">
        <v>44196</v>
      </c>
      <c r="AN34" s="14" t="s">
        <v>69</v>
      </c>
      <c r="AO34" s="21"/>
      <c r="AP34" s="21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09.5" customHeight="1">
      <c r="A35" s="51">
        <v>4</v>
      </c>
      <c r="B35" s="11">
        <v>28</v>
      </c>
      <c r="C35" s="12" t="s">
        <v>66</v>
      </c>
      <c r="D35" s="10" t="s">
        <v>66</v>
      </c>
      <c r="E35" s="51" t="s">
        <v>189</v>
      </c>
      <c r="F35" s="11">
        <v>1</v>
      </c>
      <c r="G35" s="26" t="s">
        <v>202</v>
      </c>
      <c r="H35" s="26" t="s">
        <v>203</v>
      </c>
      <c r="I35" s="26" t="s">
        <v>204</v>
      </c>
      <c r="J35" s="27"/>
      <c r="K35" s="36"/>
      <c r="L35" s="51" t="s">
        <v>104</v>
      </c>
      <c r="M35" s="27" t="s">
        <v>105</v>
      </c>
      <c r="N35" s="12" t="s">
        <v>61</v>
      </c>
      <c r="O35" s="59">
        <f>P35/1.2</f>
        <v>638.40000000000009</v>
      </c>
      <c r="P35" s="59">
        <v>766.08</v>
      </c>
      <c r="Q35" s="59">
        <f t="shared" si="7"/>
        <v>766.08</v>
      </c>
      <c r="R35" s="10"/>
      <c r="S35" s="10"/>
      <c r="T35" s="10"/>
      <c r="U35" s="26" t="s">
        <v>106</v>
      </c>
      <c r="V35" s="40" t="s">
        <v>123</v>
      </c>
      <c r="W35" s="27" t="s">
        <v>107</v>
      </c>
      <c r="X35" s="37">
        <v>43842</v>
      </c>
      <c r="Y35" s="37">
        <f t="shared" si="8"/>
        <v>43887</v>
      </c>
      <c r="Z35" s="36"/>
      <c r="AA35" s="36"/>
      <c r="AB35" s="36"/>
      <c r="AC35" s="36"/>
      <c r="AD35" s="27" t="s">
        <v>205</v>
      </c>
      <c r="AE35" s="26" t="s">
        <v>194</v>
      </c>
      <c r="AF35" s="10">
        <v>876</v>
      </c>
      <c r="AG35" s="11" t="s">
        <v>65</v>
      </c>
      <c r="AH35" s="11">
        <v>1</v>
      </c>
      <c r="AI35" s="11">
        <v>90</v>
      </c>
      <c r="AJ35" s="13" t="s">
        <v>70</v>
      </c>
      <c r="AK35" s="37">
        <f t="shared" si="5"/>
        <v>43907</v>
      </c>
      <c r="AL35" s="37">
        <f t="shared" si="9"/>
        <v>43937</v>
      </c>
      <c r="AM35" s="37">
        <v>44196</v>
      </c>
      <c r="AN35" s="14" t="s">
        <v>69</v>
      </c>
      <c r="AO35" s="21"/>
      <c r="AP35" s="21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09.5" customHeight="1">
      <c r="A36" s="51">
        <v>4</v>
      </c>
      <c r="B36" s="15">
        <v>29</v>
      </c>
      <c r="C36" s="12" t="s">
        <v>66</v>
      </c>
      <c r="D36" s="10" t="s">
        <v>66</v>
      </c>
      <c r="E36" s="51" t="s">
        <v>189</v>
      </c>
      <c r="F36" s="11">
        <v>1</v>
      </c>
      <c r="G36" s="60" t="s">
        <v>206</v>
      </c>
      <c r="H36" s="61" t="s">
        <v>207</v>
      </c>
      <c r="I36" s="61" t="s">
        <v>207</v>
      </c>
      <c r="J36" s="51"/>
      <c r="K36" s="51"/>
      <c r="L36" s="51" t="s">
        <v>104</v>
      </c>
      <c r="M36" s="26" t="s">
        <v>105</v>
      </c>
      <c r="N36" s="12" t="s">
        <v>61</v>
      </c>
      <c r="O36" s="53">
        <v>274.41699999999997</v>
      </c>
      <c r="P36" s="53">
        <f t="shared" ref="P36:P37" si="10">O36</f>
        <v>274.41699999999997</v>
      </c>
      <c r="Q36" s="53">
        <f>O36</f>
        <v>274.41699999999997</v>
      </c>
      <c r="R36" s="10"/>
      <c r="S36" s="10"/>
      <c r="T36" s="10"/>
      <c r="U36" s="17" t="s">
        <v>76</v>
      </c>
      <c r="V36" s="51" t="s">
        <v>66</v>
      </c>
      <c r="W36" s="21" t="s">
        <v>77</v>
      </c>
      <c r="X36" s="62">
        <v>43855</v>
      </c>
      <c r="Y36" s="62">
        <v>43885</v>
      </c>
      <c r="Z36" s="62" t="s">
        <v>208</v>
      </c>
      <c r="AA36" s="62" t="s">
        <v>209</v>
      </c>
      <c r="AB36" s="61" t="s">
        <v>210</v>
      </c>
      <c r="AC36" s="51">
        <v>760401001</v>
      </c>
      <c r="AD36" s="51" t="s">
        <v>211</v>
      </c>
      <c r="AE36" s="51" t="s">
        <v>212</v>
      </c>
      <c r="AF36" s="10">
        <v>876</v>
      </c>
      <c r="AG36" s="11" t="s">
        <v>65</v>
      </c>
      <c r="AH36" s="11">
        <v>1</v>
      </c>
      <c r="AI36" s="11">
        <v>90</v>
      </c>
      <c r="AJ36" s="13" t="s">
        <v>70</v>
      </c>
      <c r="AK36" s="62">
        <v>43855</v>
      </c>
      <c r="AL36" s="62">
        <v>43885</v>
      </c>
      <c r="AM36" s="62">
        <v>44196</v>
      </c>
      <c r="AN36" s="14" t="s">
        <v>69</v>
      </c>
      <c r="AO36" s="63"/>
      <c r="AP36" s="63"/>
      <c r="AQ36" s="63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09.5" customHeight="1">
      <c r="A37" s="51">
        <v>4</v>
      </c>
      <c r="B37" s="15">
        <v>30</v>
      </c>
      <c r="C37" s="12" t="s">
        <v>66</v>
      </c>
      <c r="D37" s="10" t="s">
        <v>66</v>
      </c>
      <c r="E37" s="51" t="s">
        <v>189</v>
      </c>
      <c r="F37" s="11">
        <v>1</v>
      </c>
      <c r="G37" s="60" t="s">
        <v>213</v>
      </c>
      <c r="H37" s="61" t="s">
        <v>214</v>
      </c>
      <c r="I37" s="51" t="s">
        <v>215</v>
      </c>
      <c r="J37" s="51"/>
      <c r="K37" s="51"/>
      <c r="L37" s="51" t="s">
        <v>104</v>
      </c>
      <c r="M37" s="26" t="s">
        <v>105</v>
      </c>
      <c r="N37" s="12" t="s">
        <v>61</v>
      </c>
      <c r="O37" s="53">
        <v>589.33299999999997</v>
      </c>
      <c r="P37" s="53">
        <f t="shared" si="10"/>
        <v>589.33299999999997</v>
      </c>
      <c r="Q37" s="53">
        <f>O37*1.2</f>
        <v>707.19959999999992</v>
      </c>
      <c r="R37" s="10"/>
      <c r="S37" s="10"/>
      <c r="T37" s="10"/>
      <c r="U37" s="17" t="s">
        <v>76</v>
      </c>
      <c r="V37" s="51" t="s">
        <v>66</v>
      </c>
      <c r="W37" s="21" t="s">
        <v>77</v>
      </c>
      <c r="X37" s="62">
        <v>43855</v>
      </c>
      <c r="Y37" s="62">
        <v>43885</v>
      </c>
      <c r="Z37" s="62" t="s">
        <v>208</v>
      </c>
      <c r="AA37" s="62" t="s">
        <v>209</v>
      </c>
      <c r="AB37" s="61" t="s">
        <v>210</v>
      </c>
      <c r="AC37" s="51">
        <v>760401001</v>
      </c>
      <c r="AD37" s="51" t="s">
        <v>213</v>
      </c>
      <c r="AE37" s="51" t="s">
        <v>212</v>
      </c>
      <c r="AF37" s="10">
        <v>876</v>
      </c>
      <c r="AG37" s="11" t="s">
        <v>65</v>
      </c>
      <c r="AH37" s="11">
        <v>1</v>
      </c>
      <c r="AI37" s="11">
        <v>90</v>
      </c>
      <c r="AJ37" s="13" t="s">
        <v>70</v>
      </c>
      <c r="AK37" s="62">
        <v>43855</v>
      </c>
      <c r="AL37" s="62">
        <v>43885</v>
      </c>
      <c r="AM37" s="62">
        <v>44196</v>
      </c>
      <c r="AN37" s="14" t="s">
        <v>69</v>
      </c>
      <c r="AO37" s="63"/>
      <c r="AP37" s="63"/>
      <c r="AQ37" s="63"/>
      <c r="AR37" s="15"/>
      <c r="AS37" s="15"/>
      <c r="AT37" s="15"/>
      <c r="AU37" s="15"/>
      <c r="AV37" s="15"/>
      <c r="AW37" s="15"/>
      <c r="AX37" s="15"/>
      <c r="AY37" s="15"/>
      <c r="AZ37" s="15"/>
    </row>
  </sheetData>
  <sheetProtection formatCells="0" formatColumns="0" formatRows="0" insertRows="0" deleteRows="0" sort="0" autoFilter="0"/>
  <protectedRanges>
    <protectedRange sqref="U29:AE30 G29:R30 J28 AK29:AM30" name="Диапазон1"/>
  </protectedRanges>
  <autoFilter ref="A7:AZ37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0"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  <mergeCell ref="AQ5:AQ6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AZ4:AZ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X4:X6"/>
    <mergeCell ref="Q4:T5"/>
    <mergeCell ref="V4:V6"/>
    <mergeCell ref="U4:U6"/>
    <mergeCell ref="Y4:Y6"/>
    <mergeCell ref="A4:A6"/>
    <mergeCell ref="D5:D6"/>
    <mergeCell ref="B4:B6"/>
    <mergeCell ref="C4:D4"/>
    <mergeCell ref="C5:C6"/>
  </mergeCells>
  <conditionalFormatting sqref="J16:L16">
    <cfRule type="expression" dxfId="1" priority="1">
      <formula>J16=IFERROR(VLOOKUP(I16,#REF!,1,FALSE),"2_Только субъекты МСП")</formula>
    </cfRule>
    <cfRule type="expression" dxfId="0" priority="2">
      <formula>J16&lt;&gt;IF(I16=VLOOKUP(I16,#REF!,1,FALSE),"2_Только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8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закупки_текущий</vt:lpstr>
      <vt:lpstr>Лист1</vt:lpstr>
      <vt:lpstr>'План закупки_текущий'!Область_печати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Кетенчиев Ислам Мухамадияевич</cp:lastModifiedBy>
  <cp:lastPrinted>2018-07-31T09:34:14Z</cp:lastPrinted>
  <dcterms:created xsi:type="dcterms:W3CDTF">2011-11-18T07:59:33Z</dcterms:created>
  <dcterms:modified xsi:type="dcterms:W3CDTF">2019-12-05T13:26:22Z</dcterms:modified>
</cp:coreProperties>
</file>